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505" activeTab="0"/>
  </bookViews>
  <sheets>
    <sheet name="2СП" sheetId="1" r:id="rId1"/>
  </sheets>
  <definedNames>
    <definedName name="_xlnm.Print_Area" localSheetId="0">'2СП'!$A$1:$F$184</definedName>
  </definedNames>
  <calcPr fullCalcOnLoad="1"/>
</workbook>
</file>

<file path=xl/comments1.xml><?xml version="1.0" encoding="utf-8"?>
<comments xmlns="http://schemas.openxmlformats.org/spreadsheetml/2006/main">
  <authors>
    <author>Иллиев</author>
  </authors>
  <commentList>
    <comment ref="B7" authorId="0">
      <text>
        <r>
          <rPr>
            <sz val="8"/>
            <rFont val="Tahoma"/>
            <family val="2"/>
          </rPr>
          <t>Наименование организации вводить, начиная с территориального признака, например, Первомайская районная… и т. д.</t>
        </r>
      </text>
    </comment>
  </commentList>
</comments>
</file>

<file path=xl/sharedStrings.xml><?xml version="1.0" encoding="utf-8"?>
<sst xmlns="http://schemas.openxmlformats.org/spreadsheetml/2006/main" count="263" uniqueCount="212">
  <si>
    <t>I.</t>
  </si>
  <si>
    <t>1.1.</t>
  </si>
  <si>
    <t xml:space="preserve">  (всего) </t>
  </si>
  <si>
    <t>1.1.1.</t>
  </si>
  <si>
    <t>1.1.2.</t>
  </si>
  <si>
    <t xml:space="preserve">1.1.3. </t>
  </si>
  <si>
    <t xml:space="preserve">1.1.7. </t>
  </si>
  <si>
    <t xml:space="preserve">1.1.8. </t>
  </si>
  <si>
    <t>1.2.</t>
  </si>
  <si>
    <t>1.2.1.</t>
  </si>
  <si>
    <t xml:space="preserve">1.2.3.  </t>
  </si>
  <si>
    <t xml:space="preserve">1.2.5. </t>
  </si>
  <si>
    <t xml:space="preserve">1.2.6. </t>
  </si>
  <si>
    <t xml:space="preserve">1.2.7. </t>
  </si>
  <si>
    <t xml:space="preserve">II. </t>
  </si>
  <si>
    <t xml:space="preserve">ПЕРВИЧНЫЕ ПРОФСОЮЗНЫЕ ОРГАНИЗАЦИИ </t>
  </si>
  <si>
    <t>2.1. </t>
  </si>
  <si>
    <t xml:space="preserve">Общее количество первичных профсоюзных  организаций  </t>
  </si>
  <si>
    <t>2.1.1. </t>
  </si>
  <si>
    <t xml:space="preserve">2.1.4. </t>
  </si>
  <si>
    <t xml:space="preserve">2.1.5. </t>
  </si>
  <si>
    <t>в т.ч.:</t>
  </si>
  <si>
    <t xml:space="preserve">2.1.6. </t>
  </si>
  <si>
    <t xml:space="preserve">2.1.7. </t>
  </si>
  <si>
    <t>2.2.</t>
  </si>
  <si>
    <t>из них:</t>
  </si>
  <si>
    <t xml:space="preserve">2.2.1. </t>
  </si>
  <si>
    <t>2.4.2.</t>
  </si>
  <si>
    <t xml:space="preserve">2.6. </t>
  </si>
  <si>
    <t xml:space="preserve">2.7. </t>
  </si>
  <si>
    <t xml:space="preserve">IV. </t>
  </si>
  <si>
    <t xml:space="preserve">ПРОФСОЮЗНЫЙ  АКТИВ  </t>
  </si>
  <si>
    <t xml:space="preserve">V. </t>
  </si>
  <si>
    <t xml:space="preserve">5.2. </t>
  </si>
  <si>
    <t>в т. ч.:</t>
  </si>
  <si>
    <t>ОБУЧЕНИЕ ПРОФСОЮЗНЫХ КАДРОВ И АКТИВА</t>
  </si>
  <si>
    <t>Общее количество школ профактива и семинаров</t>
  </si>
  <si>
    <t>Прошли обучение за отчетный период</t>
  </si>
  <si>
    <t xml:space="preserve">председатели первичных  организаций Профсоюза </t>
  </si>
  <si>
    <t>Председатель</t>
  </si>
  <si>
    <t>Х</t>
  </si>
  <si>
    <t xml:space="preserve">            - молодежи до 35 лет</t>
  </si>
  <si>
    <r>
      <t xml:space="preserve">в них:    - </t>
    </r>
    <r>
      <rPr>
        <sz val="11"/>
        <rFont val="Times New Roman"/>
        <family val="1"/>
      </rPr>
      <t>работающих  (без совместителей)</t>
    </r>
  </si>
  <si>
    <r>
      <t xml:space="preserve">в них : </t>
    </r>
    <r>
      <rPr>
        <b/>
        <sz val="11"/>
        <rFont val="Times New Roman"/>
        <family val="1"/>
      </rPr>
      <t>-</t>
    </r>
    <r>
      <rPr>
        <sz val="11"/>
        <rFont val="Times New Roman"/>
        <family val="1"/>
      </rPr>
      <t xml:space="preserve"> работающих   (без совместителей)</t>
    </r>
  </si>
  <si>
    <r>
      <t xml:space="preserve">в т.ч. :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по собственному желанию</t>
    </r>
  </si>
  <si>
    <t>в них:   - работающих  (без совместителей)</t>
  </si>
  <si>
    <t>в т.ч.:  - педагогических работников</t>
  </si>
  <si>
    <t>в них:   - работающих   (без совместителей)</t>
  </si>
  <si>
    <r>
      <t xml:space="preserve">в них:  </t>
    </r>
    <r>
      <rPr>
        <sz val="8"/>
        <rFont val="Times New Roman"/>
        <family val="1"/>
      </rPr>
      <t xml:space="preserve">  - </t>
    </r>
    <r>
      <rPr>
        <sz val="11"/>
        <rFont val="Times New Roman"/>
        <family val="1"/>
      </rPr>
      <t>обучающихся</t>
    </r>
  </si>
  <si>
    <t>в т.ч.:   - педагогических работников</t>
  </si>
  <si>
    <r>
      <t xml:space="preserve">в них:  </t>
    </r>
    <r>
      <rPr>
        <sz val="8"/>
        <rFont val="Times New Roman"/>
        <family val="1"/>
      </rPr>
      <t xml:space="preserve">  -  </t>
    </r>
    <r>
      <rPr>
        <sz val="11"/>
        <rFont val="Times New Roman"/>
        <family val="1"/>
      </rPr>
      <t>обучающихся</t>
    </r>
  </si>
  <si>
    <t>в них :  - работающих   (без совместителей)</t>
  </si>
  <si>
    <t>в них:  - работающих (без совместителей)</t>
  </si>
  <si>
    <t xml:space="preserve">           - молодежи до 35 лет</t>
  </si>
  <si>
    <r>
      <t xml:space="preserve">в них: 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неработающих пенсионеров </t>
    </r>
  </si>
  <si>
    <t xml:space="preserve">          - молодежи до 35 лет  </t>
  </si>
  <si>
    <t xml:space="preserve">           - молодежи до 35 лет  </t>
  </si>
  <si>
    <t xml:space="preserve">            - молодежи до 35 лет  </t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</si>
  <si>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 работающих  </t>
    </r>
  </si>
  <si>
    <t>в т.ч.: - обучающихся 1 курса</t>
  </si>
  <si>
    <r>
      <t xml:space="preserve">           </t>
    </r>
    <r>
      <rPr>
        <i/>
        <sz val="8"/>
        <rFont val="Times New Roman"/>
        <family val="1"/>
      </rPr>
      <t xml:space="preserve"> -  </t>
    </r>
    <r>
      <rPr>
        <sz val="11"/>
        <rFont val="Times New Roman"/>
        <family val="1"/>
      </rPr>
      <t>обучающихся в связи с завершением  обучения</t>
    </r>
  </si>
  <si>
    <r>
      <t>в них:</t>
    </r>
    <r>
      <rPr>
        <sz val="8"/>
        <rFont val="Times New Roman"/>
        <family val="1"/>
      </rPr>
      <t xml:space="preserve">    - </t>
    </r>
    <r>
      <rPr>
        <sz val="11"/>
        <rFont val="Times New Roman"/>
        <family val="1"/>
      </rPr>
      <t xml:space="preserve">членов Профсоюза  </t>
    </r>
  </si>
  <si>
    <r>
      <t xml:space="preserve">в них: </t>
    </r>
    <r>
      <rPr>
        <sz val="8"/>
        <rFont val="Times New Roman"/>
        <family val="1"/>
      </rPr>
      <t xml:space="preserve">  -</t>
    </r>
    <r>
      <rPr>
        <sz val="11"/>
        <rFont val="Times New Roman"/>
        <family val="1"/>
      </rPr>
      <t xml:space="preserve"> неработающих пенсионеров </t>
    </r>
  </si>
  <si>
    <r>
      <t>в них:</t>
    </r>
    <r>
      <rPr>
        <sz val="8"/>
        <rFont val="Times New Roman"/>
        <family val="1"/>
      </rPr>
      <t xml:space="preserve">   - </t>
    </r>
    <r>
      <rPr>
        <sz val="11"/>
        <rFont val="Times New Roman"/>
        <family val="1"/>
      </rPr>
      <t xml:space="preserve">членов Профсоюза  </t>
    </r>
  </si>
  <si>
    <r>
      <t>в них</t>
    </r>
    <r>
      <rPr>
        <sz val="8"/>
        <rFont val="Times New Roman"/>
        <family val="1"/>
      </rPr>
      <t>:     -</t>
    </r>
    <r>
      <rPr>
        <sz val="11"/>
        <rFont val="Times New Roman"/>
        <family val="1"/>
      </rPr>
      <t xml:space="preserve"> членов Профсоюза  </t>
    </r>
  </si>
  <si>
    <t>в них:  - обучающихся</t>
  </si>
  <si>
    <r>
      <t>в них:</t>
    </r>
    <r>
      <rPr>
        <sz val="8"/>
        <rFont val="Times New Roman"/>
        <family val="1"/>
      </rPr>
      <t xml:space="preserve">     - </t>
    </r>
    <r>
      <rPr>
        <sz val="11"/>
        <rFont val="Times New Roman"/>
        <family val="1"/>
      </rPr>
      <t>обучающихся</t>
    </r>
  </si>
  <si>
    <t xml:space="preserve">в них:    - работающих  (без совместителей) </t>
  </si>
  <si>
    <t>в т.ч. : - педагогических работников</t>
  </si>
  <si>
    <t>в них:   - работающих (без совместителей)</t>
  </si>
  <si>
    <t>в т.ч.:    - педагогических работников</t>
  </si>
  <si>
    <t xml:space="preserve">             - молодежи до 35 лет</t>
  </si>
  <si>
    <t xml:space="preserve">Другие организации </t>
  </si>
  <si>
    <r>
      <t>Другие организации</t>
    </r>
    <r>
      <rPr>
        <b/>
        <vertAlign val="superscript"/>
        <sz val="11"/>
        <rFont val="Times New Roman"/>
        <family val="1"/>
      </rPr>
      <t xml:space="preserve"> </t>
    </r>
  </si>
  <si>
    <r>
      <t>работающих и обучающихся  (</t>
    </r>
    <r>
      <rPr>
        <b/>
        <sz val="11"/>
        <rFont val="Times New Roman"/>
        <family val="1"/>
      </rPr>
      <t>по отрасли</t>
    </r>
    <r>
      <rPr>
        <sz val="11"/>
        <rFont val="Times New Roman"/>
        <family val="1"/>
      </rPr>
      <t xml:space="preserve"> в %)</t>
    </r>
  </si>
  <si>
    <r>
      <t>работающих и обучающихся (</t>
    </r>
    <r>
      <rPr>
        <b/>
        <sz val="11"/>
        <rFont val="Times New Roman"/>
        <family val="1"/>
      </rPr>
      <t>по Профсоюзу</t>
    </r>
    <r>
      <rPr>
        <sz val="11"/>
        <rFont val="Times New Roman"/>
        <family val="1"/>
      </rPr>
      <t xml:space="preserve"> в %)</t>
    </r>
  </si>
  <si>
    <t>2.2.2.</t>
  </si>
  <si>
    <t xml:space="preserve">работающие,   </t>
  </si>
  <si>
    <t xml:space="preserve">обучающиеся </t>
  </si>
  <si>
    <t>2.2.3.</t>
  </si>
  <si>
    <t xml:space="preserve">неработающие пенсионеры  </t>
  </si>
  <si>
    <t xml:space="preserve">СВЕДЕНИЯ ОБ ОБРАЗОВАТЕЛЬНЫХ ОРГАНИЗАЦИЯХ  </t>
  </si>
  <si>
    <t>Профорганизаций  в общеобразовательных организациях</t>
  </si>
  <si>
    <t>ШТАТНЫЕ  РАБОТНИКИ ПРОФСОЮЗА</t>
  </si>
  <si>
    <t>(всего)</t>
  </si>
  <si>
    <t xml:space="preserve">         ГОДОВОЙ СТАТИСТИЧЕСКИЙ ОТЧЕТ</t>
  </si>
  <si>
    <t xml:space="preserve">Общеобразовательные организации </t>
  </si>
  <si>
    <t xml:space="preserve">Дошкольные образовательные организации   </t>
  </si>
  <si>
    <t>в них:   - всего работающих (без совместителей)</t>
  </si>
  <si>
    <t>1.2.2.</t>
  </si>
  <si>
    <t>ДАННЫЕ В РАЗРЕЗЕ ОРГАНИЗАЦИЙ:</t>
  </si>
  <si>
    <t xml:space="preserve">1.2.4.  </t>
  </si>
  <si>
    <t>Профорганизаций в дошкольных образовательных организациях</t>
  </si>
  <si>
    <t>Общее количество созданных первичных профсоюзных организаций</t>
  </si>
  <si>
    <t>ОХВАТ ПРОФСОЮЗНЫМ ЧЛЕНСТВОМ ПО КАТЕГОРИЯМ ЧЛЕНОВ ПРОФСОЮЗА:</t>
  </si>
  <si>
    <t>2.3.2.</t>
  </si>
  <si>
    <t>ОБЩИЙ ОХВАТ ПРОФСОЮЗНЫМ ЧЛЕНСТВОМ:</t>
  </si>
  <si>
    <t>2.4.3.</t>
  </si>
  <si>
    <t>среди молодежи до 35 лет</t>
  </si>
  <si>
    <t xml:space="preserve">2.5. </t>
  </si>
  <si>
    <t>ПРИНЯТО В ПРОФСОЮЗ</t>
  </si>
  <si>
    <t>ВСЕГО ВЫБЫЛО ИЗ ПРОФСОЮЗА</t>
  </si>
  <si>
    <t>ИСКЛЮЧЕНО ИЗ ПРОФСОЮЗА</t>
  </si>
  <si>
    <r>
      <rPr>
        <i/>
        <sz val="11"/>
        <rFont val="Times New Roman"/>
        <family val="1"/>
      </rPr>
      <t xml:space="preserve">              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неработающих пенсионеров </t>
    </r>
  </si>
  <si>
    <t>ОБЩЕЕ КОЛИЧЕСТВО ЧЛЕНОВ ПРОФСОЮЗА:</t>
  </si>
  <si>
    <t xml:space="preserve">  в них:      - обучающихся  </t>
  </si>
  <si>
    <t xml:space="preserve">          - молодежь до 35 лет</t>
  </si>
  <si>
    <t>2.3.3.</t>
  </si>
  <si>
    <t>председатели КРК первичных профсоюзных организаций</t>
  </si>
  <si>
    <t>2.1.2.</t>
  </si>
  <si>
    <t>работающие (по отрасли  в %)</t>
  </si>
  <si>
    <t>работающие (по Профсоюзу в %)</t>
  </si>
  <si>
    <t>обучающиеся (по отрасли  в %)</t>
  </si>
  <si>
    <t>обучающиеся (по Профсоюзу в %)</t>
  </si>
  <si>
    <t xml:space="preserve">III. </t>
  </si>
  <si>
    <t>3.</t>
  </si>
  <si>
    <t xml:space="preserve"> ОБЩЕЕ КОЛ-ВО ГОСУДАРСТВЕННЫХ И МУНИЦИП. ОБРАЗОВ. </t>
  </si>
  <si>
    <t xml:space="preserve"> ОРГАНИЗАЦИЙ, НАХОДЯЩИХСЯ  НА ТЕРРИТОРИИ     </t>
  </si>
  <si>
    <t xml:space="preserve">ИМЕЮТСЯ ЧЛЕНЫ ПРОФСОЮЗА   </t>
  </si>
  <si>
    <t xml:space="preserve">КОЛ-ВО ОБРАЗОВАТЕЛЬНЫХ ОРГАНИЗАЦИЙ, В КОТОРЫХ </t>
  </si>
  <si>
    <t>в них: - профсоюзных организаций структурных подразделений</t>
  </si>
  <si>
    <t xml:space="preserve">         - профсоюзных групп</t>
  </si>
  <si>
    <t>2.1.3. </t>
  </si>
  <si>
    <r>
      <t xml:space="preserve">в них:  </t>
    </r>
    <r>
      <rPr>
        <sz val="8"/>
        <rFont val="Times New Roman"/>
        <family val="1"/>
      </rPr>
      <t xml:space="preserve"> - </t>
    </r>
    <r>
      <rPr>
        <sz val="11"/>
        <rFont val="Times New Roman"/>
        <family val="1"/>
      </rPr>
      <t xml:space="preserve">членов Профсоюза  работающих  </t>
    </r>
  </si>
  <si>
    <r>
      <t xml:space="preserve">          </t>
    </r>
    <r>
      <rPr>
        <sz val="8"/>
        <rFont val="Times New Roman"/>
        <family val="1"/>
      </rPr>
      <t xml:space="preserve"> -   </t>
    </r>
    <r>
      <rPr>
        <sz val="11"/>
        <rFont val="Times New Roman"/>
        <family val="1"/>
      </rPr>
      <t>обучающихся</t>
    </r>
  </si>
  <si>
    <r>
      <t xml:space="preserve">в них:   </t>
    </r>
    <r>
      <rPr>
        <sz val="8"/>
        <rFont val="Times New Roman"/>
        <family val="1"/>
      </rPr>
      <t>-</t>
    </r>
    <r>
      <rPr>
        <sz val="11"/>
        <rFont val="Times New Roman"/>
        <family val="1"/>
      </rPr>
      <t xml:space="preserve"> членов Профсоюза  </t>
    </r>
  </si>
  <si>
    <r>
      <t>в них:</t>
    </r>
    <r>
      <rPr>
        <sz val="8"/>
        <rFont val="Times New Roman"/>
        <family val="1"/>
      </rPr>
      <t xml:space="preserve"> -</t>
    </r>
    <r>
      <rPr>
        <sz val="11"/>
        <rFont val="Times New Roman"/>
        <family val="1"/>
      </rPr>
      <t xml:space="preserve"> членов Профсоюза </t>
    </r>
  </si>
  <si>
    <t>3.1.</t>
  </si>
  <si>
    <t xml:space="preserve">5.1. </t>
  </si>
  <si>
    <t>5.2.1.</t>
  </si>
  <si>
    <t>5.2.2.</t>
  </si>
  <si>
    <t>Представляется в  регион.(межрегион.) организацию Профсоюза</t>
  </si>
  <si>
    <t>2-СП</t>
  </si>
  <si>
    <t>3.1.1.</t>
  </si>
  <si>
    <t xml:space="preserve">  3.1.2. </t>
  </si>
  <si>
    <t>- председателей профбюро структурных подразделений</t>
  </si>
  <si>
    <t>- профгрупоргов</t>
  </si>
  <si>
    <t xml:space="preserve">  3.1.3. </t>
  </si>
  <si>
    <t xml:space="preserve"> 3.1.4. </t>
  </si>
  <si>
    <t xml:space="preserve"> 3.1.5. </t>
  </si>
  <si>
    <t xml:space="preserve">3.1.6. </t>
  </si>
  <si>
    <t xml:space="preserve">3.1.7. </t>
  </si>
  <si>
    <t xml:space="preserve"> 3.1.8. </t>
  </si>
  <si>
    <t xml:space="preserve">  3.1.9. </t>
  </si>
  <si>
    <r>
      <t xml:space="preserve">- членов профбюро  </t>
    </r>
    <r>
      <rPr>
        <sz val="11"/>
        <rFont val="Times New Roman"/>
        <family val="1"/>
      </rPr>
      <t>(без строки 3.1.7.)</t>
    </r>
  </si>
  <si>
    <t>(без  строк 3.1.1.,3.1.2.,3.1.3.)</t>
  </si>
  <si>
    <t>3.2.</t>
  </si>
  <si>
    <t>3.2.1.</t>
  </si>
  <si>
    <t xml:space="preserve">- председателей </t>
  </si>
  <si>
    <r>
      <t xml:space="preserve">- заместителей председателей </t>
    </r>
  </si>
  <si>
    <t xml:space="preserve">-  членов постоянных комиссий при профсоюзных комитетах </t>
  </si>
  <si>
    <r>
      <t xml:space="preserve">- председателей </t>
    </r>
    <r>
      <rPr>
        <sz val="11"/>
        <rFont val="Times New Roman"/>
        <family val="1"/>
      </rPr>
      <t xml:space="preserve">КРК  </t>
    </r>
  </si>
  <si>
    <t xml:space="preserve">- членов КРК </t>
  </si>
  <si>
    <r>
      <t xml:space="preserve">Общее количество профсоюзного актива </t>
    </r>
    <r>
      <rPr>
        <sz val="11"/>
        <rFont val="Times New Roman"/>
        <family val="1"/>
      </rPr>
      <t>(сумма 3.1. и 3.2.)</t>
    </r>
  </si>
  <si>
    <r>
      <t xml:space="preserve">- председатель </t>
    </r>
    <r>
      <rPr>
        <sz val="11"/>
        <rFont val="Times New Roman"/>
        <family val="1"/>
      </rPr>
      <t xml:space="preserve">КРК </t>
    </r>
  </si>
  <si>
    <t>3.2.2.</t>
  </si>
  <si>
    <t>3.2.3.</t>
  </si>
  <si>
    <t>3.2.4.</t>
  </si>
  <si>
    <t>3.2.5.</t>
  </si>
  <si>
    <t>3.2.6.</t>
  </si>
  <si>
    <t>Профсоюзный актив в первичных профсоюзных организациях:</t>
  </si>
  <si>
    <t>- членов профсоюзных комитетов  (без строк 3.1.1.,3.1.2.)</t>
  </si>
  <si>
    <t>- членов комитетов (советов) (без строк 3.2.1.,3.2.2.)</t>
  </si>
  <si>
    <t>-  членов постоянных комиссий при комитетах (советах) (без  строк 3.2.1.,3.2.2.,3.2.3.)</t>
  </si>
  <si>
    <t>- председатель</t>
  </si>
  <si>
    <t>(наименование местной организации Профсоюза)</t>
  </si>
  <si>
    <t xml:space="preserve"> МЕСТНОЙ  ОРГАНИЗАЦИИ  ПРОФСОЮЗА</t>
  </si>
  <si>
    <t>1.1.4.</t>
  </si>
  <si>
    <t>Организации дополнительного образования (детей)</t>
  </si>
  <si>
    <t xml:space="preserve">1.1.5. </t>
  </si>
  <si>
    <t>в т.ч.:  - организации педагогического образования</t>
  </si>
  <si>
    <r>
      <t xml:space="preserve">Всего работающих </t>
    </r>
    <r>
      <rPr>
        <sz val="11"/>
        <rFont val="Times New Roman"/>
        <family val="1"/>
      </rPr>
      <t>(сумма 1.1.1.-1.1.5.)</t>
    </r>
  </si>
  <si>
    <r>
      <t xml:space="preserve">Всего обучающихся   </t>
    </r>
    <r>
      <rPr>
        <sz val="11"/>
        <rFont val="Times New Roman"/>
        <family val="1"/>
      </rPr>
      <t>(из п.1.1.3.)</t>
    </r>
  </si>
  <si>
    <t>в т.ч.:   - организации  педагогического образования</t>
  </si>
  <si>
    <t>Профорганизаций  в организациях дополнительного образования (детей)</t>
  </si>
  <si>
    <t>Профсоюзных организаций в  других организациях</t>
  </si>
  <si>
    <t>2.1.8.</t>
  </si>
  <si>
    <t xml:space="preserve">2.3.  </t>
  </si>
  <si>
    <t>2.3.1.</t>
  </si>
  <si>
    <t xml:space="preserve">2.4.  </t>
  </si>
  <si>
    <t xml:space="preserve">2.4.1. </t>
  </si>
  <si>
    <t xml:space="preserve">2.4.4. </t>
  </si>
  <si>
    <t>Профсоюзный актив в местной профсоюзной организации:</t>
  </si>
  <si>
    <t xml:space="preserve">4.1. </t>
  </si>
  <si>
    <t xml:space="preserve">1.1.6. </t>
  </si>
  <si>
    <r>
      <t xml:space="preserve">Общее количество работающих и обучающихся </t>
    </r>
    <r>
      <rPr>
        <sz val="11"/>
        <rFont val="Times New Roman"/>
        <family val="1"/>
      </rPr>
      <t>(сумма 1.1.6.-1.1.7.)</t>
    </r>
  </si>
  <si>
    <t>в т.ч.:  - педагогических, научно-педагогических работников</t>
  </si>
  <si>
    <t xml:space="preserve">4.1.1. председатель </t>
  </si>
  <si>
    <t>4.1.2.зам.председателя</t>
  </si>
  <si>
    <t>4.1.4.юрист</t>
  </si>
  <si>
    <t>4.1.5.другие специалисты</t>
  </si>
  <si>
    <r>
      <t xml:space="preserve">в т.ч.: </t>
    </r>
    <r>
      <rPr>
        <b/>
        <sz val="11"/>
        <rFont val="Times New Roman"/>
        <family val="1"/>
      </rPr>
      <t xml:space="preserve">а) объединенных </t>
    </r>
    <r>
      <rPr>
        <i/>
        <sz val="11"/>
        <rFont val="Times New Roman"/>
        <family val="1"/>
      </rPr>
      <t xml:space="preserve"> </t>
    </r>
  </si>
  <si>
    <t>в) организаций обучающихся</t>
  </si>
  <si>
    <t xml:space="preserve">б) организаций работающих  </t>
  </si>
  <si>
    <r>
      <rPr>
        <b/>
        <sz val="11"/>
        <rFont val="Times New Roman"/>
        <family val="1"/>
      </rPr>
      <t>Всего малочисленных профсоюзных организаций (</t>
    </r>
    <r>
      <rPr>
        <sz val="11"/>
        <rFont val="Times New Roman"/>
        <family val="1"/>
      </rPr>
      <t>где не избираются профкомы)</t>
    </r>
  </si>
  <si>
    <t xml:space="preserve">4.1.3.бухгалтер </t>
  </si>
  <si>
    <t xml:space="preserve"> Профессиональные образовательные организации</t>
  </si>
  <si>
    <r>
      <t xml:space="preserve">в т.ч.:   - педагогических, научно-педагогических работников </t>
    </r>
    <r>
      <rPr>
        <sz val="8"/>
        <rFont val="Times New Roman"/>
        <family val="1"/>
      </rPr>
      <t>(ППС и научных раб-в)</t>
    </r>
  </si>
  <si>
    <r>
      <t xml:space="preserve">в т.ч.:   - педагогич. и научно-педагогических работников </t>
    </r>
    <r>
      <rPr>
        <sz val="8"/>
        <rFont val="Times New Roman"/>
        <family val="1"/>
      </rPr>
      <t xml:space="preserve">(ППС и научных раб-в) </t>
    </r>
  </si>
  <si>
    <r>
      <t xml:space="preserve">в них: </t>
    </r>
    <r>
      <rPr>
        <sz val="8"/>
        <rFont val="Times New Roman"/>
        <family val="1"/>
      </rPr>
      <t xml:space="preserve">  - </t>
    </r>
    <r>
      <rPr>
        <sz val="11"/>
        <rFont val="Times New Roman"/>
        <family val="1"/>
      </rPr>
      <t>всего</t>
    </r>
    <r>
      <rPr>
        <sz val="8"/>
        <rFont val="Times New Roman"/>
        <family val="1"/>
      </rPr>
      <t xml:space="preserve"> </t>
    </r>
    <r>
      <rPr>
        <sz val="11"/>
        <rFont val="Times New Roman"/>
        <family val="1"/>
      </rPr>
      <t xml:space="preserve">обучающихся очной формы обучения </t>
    </r>
  </si>
  <si>
    <t>Профсоюзных организаций в  профессин. образоват. организациях:</t>
  </si>
  <si>
    <r>
      <t xml:space="preserve">в т.ч.:  - педагогических, научно-педагогических работников </t>
    </r>
    <r>
      <rPr>
        <sz val="8"/>
        <rFont val="Times New Roman"/>
        <family val="1"/>
      </rPr>
      <t>(ППС и научных раб-в)</t>
    </r>
  </si>
  <si>
    <r>
      <t xml:space="preserve">в т.ч.: - педагогические и научно-педагогические работники </t>
    </r>
    <r>
      <rPr>
        <sz val="8"/>
        <rFont val="Times New Roman"/>
        <family val="1"/>
      </rPr>
      <t>(ППС и научные раб-ки)</t>
    </r>
  </si>
  <si>
    <r>
      <t xml:space="preserve">Профессиональные образовательные организации </t>
    </r>
    <r>
      <rPr>
        <sz val="11"/>
        <rFont val="Times New Roman"/>
        <family val="1"/>
      </rPr>
      <t>(см. пояснение)</t>
    </r>
  </si>
  <si>
    <r>
      <t>Общее количество штатных работников</t>
    </r>
    <r>
      <rPr>
        <sz val="8"/>
        <rFont val="Times New Roman"/>
        <family val="1"/>
      </rPr>
      <t xml:space="preserve"> (от 0,15 ст. до 1 ст.)</t>
    </r>
  </si>
  <si>
    <t xml:space="preserve">в т.ч.:  - педагогических работников  </t>
  </si>
  <si>
    <t>до 1 января</t>
  </si>
  <si>
    <t>(ФИО)</t>
  </si>
  <si>
    <t>организации Профсоюза</t>
  </si>
  <si>
    <t>на 1 января 2015 г.</t>
  </si>
  <si>
    <t>Токаревская районная профоюзная организация профсоюза работников образования и науки</t>
  </si>
  <si>
    <t>Житарюк Татьяна Евгеньевна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</si>
</sst>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%"/>
    <numFmt numFmtId="173" formatCode="[$-FC19]d\ mmmm\ yyyy\ &quot;г.&quot;"/>
  </numFmts>
  <fonts count="49">
    <font>
      <sz val="10"/>
      <name val="Arial Cyr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i/>
      <sz val="11"/>
      <name val="Times New Roman"/>
      <family val="1"/>
    </font>
    <font>
      <sz val="10"/>
      <name val="Arial"/>
      <family val="2"/>
    </font>
    <font>
      <i/>
      <sz val="8"/>
      <name val="Times New Roman"/>
      <family val="1"/>
    </font>
    <font>
      <b/>
      <sz val="11.5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0.5"/>
      <name val="Times New Roman"/>
      <family val="1"/>
    </font>
    <font>
      <sz val="11"/>
      <name val="Arial Cyr"/>
      <family val="2"/>
    </font>
    <font>
      <sz val="10"/>
      <color indexed="30"/>
      <name val="Arial"/>
      <family val="2"/>
    </font>
    <font>
      <b/>
      <sz val="10"/>
      <color indexed="10"/>
      <name val="Arial Cyr"/>
      <family val="0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9"/>
      <color indexed="10"/>
      <name val="Arial Cyr"/>
      <family val="2"/>
    </font>
    <font>
      <sz val="10"/>
      <color indexed="60"/>
      <name val="Arial Cyr"/>
      <family val="2"/>
    </font>
    <font>
      <sz val="8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 style="thin">
        <color indexed="8"/>
      </top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/>
      <right style="medium"/>
      <top style="thin"/>
      <bottom style="thin">
        <color indexed="8"/>
      </bottom>
    </border>
    <border>
      <left style="medium"/>
      <right/>
      <top/>
      <bottom style="medium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/>
      <right style="medium"/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7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3" fontId="3" fillId="24" borderId="0" xfId="0" applyNumberFormat="1" applyFont="1" applyFill="1" applyAlignment="1" applyProtection="1">
      <alignment horizontal="center" vertical="center"/>
      <protection/>
    </xf>
    <xf numFmtId="0" fontId="4" fillId="24" borderId="0" xfId="0" applyFont="1" applyFill="1" applyAlignment="1">
      <alignment horizontal="center" vertical="center"/>
    </xf>
    <xf numFmtId="3" fontId="4" fillId="24" borderId="0" xfId="0" applyNumberFormat="1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4" fillId="24" borderId="11" xfId="0" applyFont="1" applyFill="1" applyBorder="1" applyAlignment="1">
      <alignment horizontal="center" vertical="center"/>
    </xf>
    <xf numFmtId="3" fontId="4" fillId="24" borderId="12" xfId="0" applyNumberFormat="1" applyFont="1" applyFill="1" applyBorder="1" applyAlignment="1" applyProtection="1">
      <alignment/>
      <protection/>
    </xf>
    <xf numFmtId="0" fontId="12" fillId="24" borderId="13" xfId="0" applyFont="1" applyFill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Alignment="1">
      <alignment/>
    </xf>
    <xf numFmtId="0" fontId="12" fillId="24" borderId="0" xfId="0" applyFont="1" applyFill="1" applyBorder="1" applyAlignment="1">
      <alignment horizontal="center" vertical="center"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/>
    </xf>
    <xf numFmtId="0" fontId="10" fillId="0" borderId="0" xfId="0" applyFont="1" applyBorder="1" applyAlignment="1">
      <alignment/>
    </xf>
    <xf numFmtId="0" fontId="12" fillId="24" borderId="14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24" borderId="15" xfId="0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/>
    </xf>
    <xf numFmtId="0" fontId="13" fillId="25" borderId="15" xfId="0" applyFont="1" applyFill="1" applyBorder="1" applyAlignment="1">
      <alignment horizontal="center" vertical="center"/>
    </xf>
    <xf numFmtId="3" fontId="3" fillId="24" borderId="17" xfId="0" applyNumberFormat="1" applyFont="1" applyFill="1" applyBorder="1" applyAlignment="1" applyProtection="1">
      <alignment horizontal="center" vertical="center"/>
      <protection/>
    </xf>
    <xf numFmtId="0" fontId="16" fillId="24" borderId="15" xfId="0" applyFont="1" applyFill="1" applyBorder="1" applyAlignment="1">
      <alignment horizontal="center" vertical="center"/>
    </xf>
    <xf numFmtId="0" fontId="9" fillId="24" borderId="18" xfId="0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4" fillId="24" borderId="20" xfId="0" applyFont="1" applyFill="1" applyBorder="1" applyAlignment="1">
      <alignment horizontal="center" vertical="center"/>
    </xf>
    <xf numFmtId="0" fontId="4" fillId="24" borderId="16" xfId="0" applyFont="1" applyFill="1" applyBorder="1" applyAlignment="1">
      <alignment horizontal="center" vertical="center"/>
    </xf>
    <xf numFmtId="0" fontId="4" fillId="24" borderId="18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24" borderId="11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4" fillId="24" borderId="14" xfId="0" applyFont="1" applyFill="1" applyBorder="1" applyAlignment="1">
      <alignment horizontal="center" vertical="center"/>
    </xf>
    <xf numFmtId="0" fontId="8" fillId="0" borderId="11" xfId="0" applyFont="1" applyBorder="1" applyAlignment="1">
      <alignment/>
    </xf>
    <xf numFmtId="0" fontId="4" fillId="24" borderId="21" xfId="0" applyFont="1" applyFill="1" applyBorder="1" applyAlignment="1">
      <alignment horizontal="center" vertical="center"/>
    </xf>
    <xf numFmtId="0" fontId="12" fillId="24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8" fillId="24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24" borderId="14" xfId="0" applyFont="1" applyFill="1" applyBorder="1" applyAlignment="1" applyProtection="1">
      <alignment horizontal="center" vertical="center"/>
      <protection/>
    </xf>
    <xf numFmtId="0" fontId="4" fillId="24" borderId="23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2" fillId="24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2" fillId="24" borderId="25" xfId="0" applyFont="1" applyFill="1" applyBorder="1" applyAlignment="1">
      <alignment horizontal="center" vertical="center"/>
    </xf>
    <xf numFmtId="0" fontId="13" fillId="24" borderId="26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3" fontId="3" fillId="24" borderId="17" xfId="0" applyNumberFormat="1" applyFont="1" applyFill="1" applyBorder="1" applyAlignment="1" applyProtection="1">
      <alignment horizontal="center"/>
      <protection/>
    </xf>
    <xf numFmtId="3" fontId="4" fillId="24" borderId="28" xfId="0" applyNumberFormat="1" applyFont="1" applyFill="1" applyBorder="1" applyAlignment="1" applyProtection="1">
      <alignment/>
      <protection/>
    </xf>
    <xf numFmtId="3" fontId="4" fillId="24" borderId="29" xfId="0" applyNumberFormat="1" applyFont="1" applyFill="1" applyBorder="1" applyAlignment="1" applyProtection="1">
      <alignment horizontal="center" vertical="center"/>
      <protection/>
    </xf>
    <xf numFmtId="3" fontId="4" fillId="24" borderId="30" xfId="0" applyNumberFormat="1" applyFont="1" applyFill="1" applyBorder="1" applyAlignment="1" applyProtection="1">
      <alignment horizontal="center" vertical="center"/>
      <protection/>
    </xf>
    <xf numFmtId="3" fontId="4" fillId="24" borderId="0" xfId="0" applyNumberFormat="1" applyFont="1" applyFill="1" applyBorder="1" applyAlignment="1" applyProtection="1">
      <alignment/>
      <protection/>
    </xf>
    <xf numFmtId="3" fontId="4" fillId="24" borderId="0" xfId="0" applyNumberFormat="1" applyFont="1" applyFill="1" applyAlignment="1" applyProtection="1">
      <alignment/>
      <protection locked="0"/>
    </xf>
    <xf numFmtId="0" fontId="11" fillId="24" borderId="31" xfId="0" applyFont="1" applyFill="1" applyBorder="1" applyAlignment="1">
      <alignment horizontal="center" vertical="center"/>
    </xf>
    <xf numFmtId="3" fontId="4" fillId="24" borderId="17" xfId="0" applyNumberFormat="1" applyFont="1" applyFill="1" applyBorder="1" applyAlignment="1" applyProtection="1">
      <alignment horizontal="center" vertical="center"/>
      <protection locked="0"/>
    </xf>
    <xf numFmtId="3" fontId="4" fillId="24" borderId="29" xfId="0" applyNumberFormat="1" applyFont="1" applyFill="1" applyBorder="1" applyAlignment="1" applyProtection="1">
      <alignment horizontal="center" vertical="center"/>
      <protection locked="0"/>
    </xf>
    <xf numFmtId="3" fontId="4" fillId="24" borderId="32" xfId="0" applyNumberFormat="1" applyFont="1" applyFill="1" applyBorder="1" applyAlignment="1" applyProtection="1">
      <alignment horizontal="center" vertical="center"/>
      <protection locked="0"/>
    </xf>
    <xf numFmtId="3" fontId="4" fillId="24" borderId="33" xfId="0" applyNumberFormat="1" applyFont="1" applyFill="1" applyBorder="1" applyAlignment="1" applyProtection="1">
      <alignment horizontal="center" vertical="center"/>
      <protection locked="0"/>
    </xf>
    <xf numFmtId="3" fontId="4" fillId="24" borderId="30" xfId="0" applyNumberFormat="1" applyFont="1" applyFill="1" applyBorder="1" applyAlignment="1" applyProtection="1">
      <alignment horizontal="center" vertical="center"/>
      <protection locked="0"/>
    </xf>
    <xf numFmtId="3" fontId="4" fillId="24" borderId="34" xfId="0" applyNumberFormat="1" applyFont="1" applyFill="1" applyBorder="1" applyAlignment="1" applyProtection="1">
      <alignment horizontal="center" vertical="center"/>
      <protection locked="0"/>
    </xf>
    <xf numFmtId="3" fontId="3" fillId="24" borderId="17" xfId="0" applyNumberFormat="1" applyFont="1" applyFill="1" applyBorder="1" applyAlignment="1" applyProtection="1">
      <alignment horizontal="center" vertical="center"/>
      <protection locked="0"/>
    </xf>
    <xf numFmtId="3" fontId="4" fillId="24" borderId="27" xfId="0" applyNumberFormat="1" applyFont="1" applyFill="1" applyBorder="1" applyAlignment="1" applyProtection="1">
      <alignment horizontal="center" vertical="center"/>
      <protection locked="0"/>
    </xf>
    <xf numFmtId="3" fontId="4" fillId="24" borderId="35" xfId="0" applyNumberFormat="1" applyFont="1" applyFill="1" applyBorder="1" applyAlignment="1" applyProtection="1">
      <alignment horizontal="center" vertical="center"/>
      <protection locked="0"/>
    </xf>
    <xf numFmtId="3" fontId="4" fillId="24" borderId="36" xfId="0" applyNumberFormat="1" applyFont="1" applyFill="1" applyBorder="1" applyAlignment="1" applyProtection="1">
      <alignment horizontal="center" vertical="center"/>
      <protection locked="0"/>
    </xf>
    <xf numFmtId="3" fontId="4" fillId="24" borderId="37" xfId="0" applyNumberFormat="1" applyFont="1" applyFill="1" applyBorder="1" applyAlignment="1" applyProtection="1">
      <alignment horizontal="center" vertical="center"/>
      <protection locked="0"/>
    </xf>
    <xf numFmtId="0" fontId="11" fillId="24" borderId="38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 vertical="center"/>
    </xf>
    <xf numFmtId="0" fontId="4" fillId="24" borderId="20" xfId="0" applyFont="1" applyFill="1" applyBorder="1" applyAlignment="1" applyProtection="1">
      <alignment horizontal="center" vertical="center"/>
      <protection/>
    </xf>
    <xf numFmtId="0" fontId="13" fillId="25" borderId="26" xfId="0" applyFont="1" applyFill="1" applyBorder="1" applyAlignment="1">
      <alignment horizontal="center" vertical="center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19" fillId="24" borderId="22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5" fillId="25" borderId="22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/>
    </xf>
    <xf numFmtId="0" fontId="0" fillId="24" borderId="0" xfId="0" applyFont="1" applyFill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 applyProtection="1">
      <alignment horizontal="center" vertical="center"/>
      <protection/>
    </xf>
    <xf numFmtId="0" fontId="22" fillId="24" borderId="22" xfId="0" applyFont="1" applyFill="1" applyBorder="1" applyAlignment="1">
      <alignment horizontal="center" vertical="center"/>
    </xf>
    <xf numFmtId="0" fontId="0" fillId="24" borderId="0" xfId="0" applyFont="1" applyFill="1" applyAlignment="1" applyProtection="1">
      <alignment horizontal="center" vertical="center"/>
      <protection/>
    </xf>
    <xf numFmtId="3" fontId="3" fillId="21" borderId="42" xfId="0" applyNumberFormat="1" applyFont="1" applyFill="1" applyBorder="1" applyAlignment="1" applyProtection="1">
      <alignment horizontal="center" vertical="center"/>
      <protection/>
    </xf>
    <xf numFmtId="3" fontId="3" fillId="21" borderId="28" xfId="0" applyNumberFormat="1" applyFont="1" applyFill="1" applyBorder="1" applyAlignment="1" applyProtection="1">
      <alignment horizontal="center" vertical="center"/>
      <protection/>
    </xf>
    <xf numFmtId="3" fontId="3" fillId="21" borderId="43" xfId="0" applyNumberFormat="1" applyFont="1" applyFill="1" applyBorder="1" applyAlignment="1" applyProtection="1">
      <alignment horizontal="center" vertical="center"/>
      <protection/>
    </xf>
    <xf numFmtId="3" fontId="3" fillId="21" borderId="44" xfId="0" applyNumberFormat="1" applyFont="1" applyFill="1" applyBorder="1" applyAlignment="1" applyProtection="1">
      <alignment horizontal="center" vertical="center"/>
      <protection/>
    </xf>
    <xf numFmtId="3" fontId="3" fillId="21" borderId="29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Alignment="1">
      <alignment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12" fillId="24" borderId="45" xfId="0" applyFont="1" applyFill="1" applyBorder="1" applyAlignment="1">
      <alignment horizontal="center" vertical="center"/>
    </xf>
    <xf numFmtId="3" fontId="3" fillId="21" borderId="46" xfId="0" applyNumberFormat="1" applyFont="1" applyFill="1" applyBorder="1" applyAlignment="1" applyProtection="1">
      <alignment horizontal="center" vertical="center"/>
      <protection/>
    </xf>
    <xf numFmtId="172" fontId="3" fillId="24" borderId="17" xfId="55" applyNumberFormat="1" applyFont="1" applyFill="1" applyBorder="1" applyAlignment="1" applyProtection="1">
      <alignment horizontal="center" vertical="center"/>
      <protection/>
    </xf>
    <xf numFmtId="0" fontId="16" fillId="24" borderId="14" xfId="0" applyFont="1" applyFill="1" applyBorder="1" applyAlignment="1">
      <alignment horizontal="center" vertical="center"/>
    </xf>
    <xf numFmtId="3" fontId="3" fillId="24" borderId="47" xfId="0" applyNumberFormat="1" applyFont="1" applyFill="1" applyBorder="1" applyAlignment="1" applyProtection="1">
      <alignment horizontal="center" vertical="center"/>
      <protection/>
    </xf>
    <xf numFmtId="3" fontId="3" fillId="24" borderId="33" xfId="0" applyNumberFormat="1" applyFont="1" applyFill="1" applyBorder="1" applyAlignment="1" applyProtection="1">
      <alignment horizontal="center"/>
      <protection/>
    </xf>
    <xf numFmtId="0" fontId="14" fillId="25" borderId="2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/>
    </xf>
    <xf numFmtId="0" fontId="11" fillId="24" borderId="24" xfId="0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4" fillId="24" borderId="19" xfId="0" applyFont="1" applyFill="1" applyBorder="1" applyAlignment="1">
      <alignment horizontal="center" vertical="center"/>
    </xf>
    <xf numFmtId="49" fontId="3" fillId="24" borderId="22" xfId="0" applyNumberFormat="1" applyFont="1" applyFill="1" applyBorder="1" applyAlignment="1">
      <alignment horizontal="center" vertical="center"/>
    </xf>
    <xf numFmtId="0" fontId="14" fillId="25" borderId="14" xfId="0" applyFont="1" applyFill="1" applyBorder="1" applyAlignment="1" applyProtection="1">
      <alignment horizontal="center" vertical="center"/>
      <protection/>
    </xf>
    <xf numFmtId="0" fontId="9" fillId="24" borderId="22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12" fillId="24" borderId="14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center" vertical="top"/>
    </xf>
    <xf numFmtId="0" fontId="9" fillId="24" borderId="14" xfId="0" applyFont="1" applyFill="1" applyBorder="1" applyAlignment="1">
      <alignment horizontal="center" vertical="center"/>
    </xf>
    <xf numFmtId="3" fontId="10" fillId="24" borderId="32" xfId="0" applyNumberFormat="1" applyFont="1" applyFill="1" applyBorder="1" applyAlignment="1" applyProtection="1">
      <alignment horizontal="center" vertical="center"/>
      <protection locked="0"/>
    </xf>
    <xf numFmtId="3" fontId="10" fillId="24" borderId="30" xfId="0" applyNumberFormat="1" applyFont="1" applyFill="1" applyBorder="1" applyAlignment="1" applyProtection="1">
      <alignment horizontal="center" vertical="center"/>
      <protection locked="0"/>
    </xf>
    <xf numFmtId="0" fontId="4" fillId="25" borderId="15" xfId="0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 applyProtection="1">
      <alignment horizontal="center" vertical="center"/>
      <protection/>
    </xf>
    <xf numFmtId="3" fontId="3" fillId="24" borderId="32" xfId="0" applyNumberFormat="1" applyFont="1" applyFill="1" applyBorder="1" applyAlignment="1" applyProtection="1">
      <alignment horizontal="center" vertical="center"/>
      <protection/>
    </xf>
    <xf numFmtId="0" fontId="4" fillId="24" borderId="48" xfId="0" applyFont="1" applyFill="1" applyBorder="1" applyAlignment="1">
      <alignment horizontal="center" vertical="center"/>
    </xf>
    <xf numFmtId="3" fontId="3" fillId="21" borderId="30" xfId="0" applyNumberFormat="1" applyFont="1" applyFill="1" applyBorder="1" applyAlignment="1" applyProtection="1">
      <alignment horizontal="center" vertical="center"/>
      <protection/>
    </xf>
    <xf numFmtId="3" fontId="3" fillId="24" borderId="12" xfId="0" applyNumberFormat="1" applyFont="1" applyFill="1" applyBorder="1" applyAlignment="1" applyProtection="1">
      <alignment horizontal="center" vertical="center"/>
      <protection/>
    </xf>
    <xf numFmtId="172" fontId="3" fillId="21" borderId="49" xfId="55" applyNumberFormat="1" applyFont="1" applyFill="1" applyBorder="1" applyAlignment="1" applyProtection="1">
      <alignment horizontal="center" vertical="center"/>
      <protection/>
    </xf>
    <xf numFmtId="3" fontId="3" fillId="21" borderId="12" xfId="0" applyNumberFormat="1" applyFont="1" applyFill="1" applyBorder="1" applyAlignment="1" applyProtection="1">
      <alignment horizontal="center" vertical="center"/>
      <protection/>
    </xf>
    <xf numFmtId="0" fontId="6" fillId="24" borderId="15" xfId="0" applyFont="1" applyFill="1" applyBorder="1" applyAlignment="1" applyProtection="1">
      <alignment horizontal="center" vertical="center"/>
      <protection/>
    </xf>
    <xf numFmtId="3" fontId="3" fillId="0" borderId="17" xfId="0" applyNumberFormat="1" applyFont="1" applyFill="1" applyBorder="1" applyAlignment="1" applyProtection="1">
      <alignment horizontal="center"/>
      <protection/>
    </xf>
    <xf numFmtId="3" fontId="3" fillId="21" borderId="32" xfId="0" applyNumberFormat="1" applyFont="1" applyFill="1" applyBorder="1" applyAlignment="1" applyProtection="1">
      <alignment horizontal="center" vertical="center"/>
      <protection/>
    </xf>
    <xf numFmtId="0" fontId="4" fillId="24" borderId="0" xfId="0" applyNumberFormat="1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>
      <alignment horizontal="center" vertical="center"/>
    </xf>
    <xf numFmtId="3" fontId="4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wrapText="1"/>
    </xf>
    <xf numFmtId="0" fontId="0" fillId="24" borderId="0" xfId="0" applyFont="1" applyFill="1" applyAlignment="1">
      <alignment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3" fontId="3" fillId="0" borderId="32" xfId="0" applyNumberFormat="1" applyFont="1" applyFill="1" applyBorder="1" applyAlignment="1" applyProtection="1">
      <alignment horizontal="center" vertical="center"/>
      <protection locked="0"/>
    </xf>
    <xf numFmtId="10" fontId="3" fillId="24" borderId="17" xfId="0" applyNumberFormat="1" applyFont="1" applyFill="1" applyBorder="1" applyAlignment="1" applyProtection="1">
      <alignment horizontal="center" vertical="center"/>
      <protection/>
    </xf>
    <xf numFmtId="10" fontId="3" fillId="2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/>
    </xf>
    <xf numFmtId="3" fontId="4" fillId="24" borderId="43" xfId="0" applyNumberFormat="1" applyFont="1" applyFill="1" applyBorder="1" applyAlignment="1" applyProtection="1">
      <alignment horizontal="center" vertical="center"/>
      <protection locked="0"/>
    </xf>
    <xf numFmtId="3" fontId="9" fillId="24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1" fillId="0" borderId="0" xfId="0" applyFont="1" applyAlignment="1" applyProtection="1">
      <alignment horizontal="center"/>
      <protection/>
    </xf>
    <xf numFmtId="0" fontId="7" fillId="0" borderId="50" xfId="0" applyFont="1" applyBorder="1" applyAlignment="1">
      <alignment horizontal="center" vertical="center"/>
    </xf>
    <xf numFmtId="0" fontId="0" fillId="0" borderId="13" xfId="0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00">
      <selection activeCell="B169" sqref="B169"/>
    </sheetView>
  </sheetViews>
  <sheetFormatPr defaultColWidth="9.00390625" defaultRowHeight="12.75"/>
  <cols>
    <col min="1" max="1" width="5.75390625" style="3" customWidth="1"/>
    <col min="2" max="2" width="72.625" style="14" customWidth="1"/>
    <col min="3" max="3" width="9.125" style="88" customWidth="1"/>
    <col min="4" max="4" width="11.00390625" style="61" customWidth="1"/>
    <col min="5" max="5" width="5.75390625" style="14" hidden="1" customWidth="1"/>
    <col min="6" max="6" width="13.125" style="105" customWidth="1"/>
    <col min="7" max="7" width="39.125" style="14" customWidth="1"/>
    <col min="8" max="8" width="8.875" style="14" customWidth="1"/>
    <col min="9" max="9" width="22.00390625" style="14" customWidth="1"/>
    <col min="10" max="16384" width="8.875" style="14" customWidth="1"/>
  </cols>
  <sheetData>
    <row r="1" spans="2:4" ht="12.75">
      <c r="B1" s="1" t="s">
        <v>131</v>
      </c>
      <c r="D1" s="2" t="s">
        <v>132</v>
      </c>
    </row>
    <row r="2" spans="2:4" ht="12.75">
      <c r="B2" s="1" t="s">
        <v>206</v>
      </c>
      <c r="C2" s="3"/>
      <c r="D2" s="4"/>
    </row>
    <row r="3" spans="2:4" ht="12.75">
      <c r="B3" s="5"/>
      <c r="C3" s="3"/>
      <c r="D3" s="4"/>
    </row>
    <row r="4" spans="1:4" ht="15.75">
      <c r="A4" s="161" t="s">
        <v>85</v>
      </c>
      <c r="B4" s="161"/>
      <c r="C4" s="161"/>
      <c r="D4" s="161"/>
    </row>
    <row r="5" spans="1:4" ht="15.75">
      <c r="A5" s="162" t="s">
        <v>166</v>
      </c>
      <c r="B5" s="162"/>
      <c r="C5" s="162"/>
      <c r="D5" s="162"/>
    </row>
    <row r="6" spans="1:4" ht="15.75">
      <c r="A6" s="163" t="s">
        <v>209</v>
      </c>
      <c r="B6" s="163"/>
      <c r="C6" s="163"/>
      <c r="D6" s="163"/>
    </row>
    <row r="7" spans="1:6" ht="48.75" customHeight="1">
      <c r="A7" s="79"/>
      <c r="B7" s="165" t="s">
        <v>210</v>
      </c>
      <c r="C7" s="165"/>
      <c r="D7" s="150"/>
      <c r="E7" s="6">
        <f>COUNTA(B7)</f>
        <v>1</v>
      </c>
      <c r="F7" s="106" t="str">
        <f>IF(E7=1," ","Не заполнено")</f>
        <v> </v>
      </c>
    </row>
    <row r="8" spans="1:6" ht="13.5" thickBot="1">
      <c r="A8" s="164" t="s">
        <v>165</v>
      </c>
      <c r="B8" s="164"/>
      <c r="C8" s="164"/>
      <c r="D8" s="164"/>
      <c r="F8" s="106"/>
    </row>
    <row r="9" spans="1:6" ht="18.75">
      <c r="A9" s="7" t="s">
        <v>0</v>
      </c>
      <c r="B9" s="8" t="s">
        <v>81</v>
      </c>
      <c r="C9" s="9"/>
      <c r="D9" s="10"/>
      <c r="F9" s="106"/>
    </row>
    <row r="10" spans="1:6" ht="15" thickBot="1">
      <c r="A10" s="80" t="s">
        <v>1</v>
      </c>
      <c r="B10" s="52" t="s">
        <v>116</v>
      </c>
      <c r="C10" s="89"/>
      <c r="D10" s="57"/>
      <c r="F10" s="106"/>
    </row>
    <row r="11" spans="1:6" ht="15" thickBot="1">
      <c r="A11" s="80"/>
      <c r="B11" s="52" t="s">
        <v>117</v>
      </c>
      <c r="C11" s="62" t="s">
        <v>2</v>
      </c>
      <c r="D11" s="26">
        <f>D12+D15+D18+D26+D29</f>
        <v>8</v>
      </c>
      <c r="E11" s="6"/>
      <c r="F11" s="106"/>
    </row>
    <row r="12" spans="1:6" ht="15" thickBot="1">
      <c r="A12" s="81" t="s">
        <v>3</v>
      </c>
      <c r="B12" s="18" t="s">
        <v>86</v>
      </c>
      <c r="C12" s="11"/>
      <c r="D12" s="69">
        <v>2</v>
      </c>
      <c r="E12" s="6">
        <f>COUNTA(D12)</f>
        <v>1</v>
      </c>
      <c r="F12" s="106" t="str">
        <f aca="true" t="shared" si="0" ref="F12:F31">IF(E12=1," ","Не заполнено")</f>
        <v> </v>
      </c>
    </row>
    <row r="13" spans="1:6" ht="15">
      <c r="A13" s="81"/>
      <c r="B13" s="13" t="s">
        <v>45</v>
      </c>
      <c r="C13" s="11"/>
      <c r="D13" s="67">
        <v>271</v>
      </c>
      <c r="E13" s="6">
        <f aca="true" t="shared" si="1" ref="E13:E31">COUNTA(D13)</f>
        <v>1</v>
      </c>
      <c r="F13" s="106" t="str">
        <f t="shared" si="0"/>
        <v> </v>
      </c>
    </row>
    <row r="14" spans="1:6" ht="15.75" thickBot="1">
      <c r="A14" s="81"/>
      <c r="B14" s="13" t="s">
        <v>49</v>
      </c>
      <c r="C14" s="11"/>
      <c r="D14" s="66">
        <v>202</v>
      </c>
      <c r="E14" s="6">
        <f t="shared" si="1"/>
        <v>1</v>
      </c>
      <c r="F14" s="106" t="str">
        <f t="shared" si="0"/>
        <v> </v>
      </c>
    </row>
    <row r="15" spans="1:6" ht="15" thickBot="1">
      <c r="A15" s="81" t="s">
        <v>4</v>
      </c>
      <c r="B15" s="18" t="s">
        <v>87</v>
      </c>
      <c r="C15" s="11"/>
      <c r="D15" s="69">
        <v>4</v>
      </c>
      <c r="E15" s="6">
        <f t="shared" si="1"/>
        <v>1</v>
      </c>
      <c r="F15" s="106" t="str">
        <f t="shared" si="0"/>
        <v> </v>
      </c>
    </row>
    <row r="16" spans="1:6" ht="15">
      <c r="A16" s="81"/>
      <c r="B16" s="13" t="s">
        <v>45</v>
      </c>
      <c r="C16" s="11"/>
      <c r="D16" s="67">
        <v>70</v>
      </c>
      <c r="E16" s="6">
        <f t="shared" si="1"/>
        <v>1</v>
      </c>
      <c r="F16" s="106" t="str">
        <f t="shared" si="0"/>
        <v> </v>
      </c>
    </row>
    <row r="17" spans="1:6" ht="15.75" thickBot="1">
      <c r="A17" s="81"/>
      <c r="B17" s="13" t="s">
        <v>49</v>
      </c>
      <c r="C17" s="11"/>
      <c r="D17" s="66">
        <v>32</v>
      </c>
      <c r="E17" s="6">
        <f t="shared" si="1"/>
        <v>1</v>
      </c>
      <c r="F17" s="106" t="str">
        <f t="shared" si="0"/>
        <v> </v>
      </c>
    </row>
    <row r="18" spans="1:6" ht="15" thickBot="1">
      <c r="A18" s="81" t="s">
        <v>5</v>
      </c>
      <c r="B18" s="18" t="s">
        <v>196</v>
      </c>
      <c r="C18" s="11"/>
      <c r="D18" s="69">
        <v>0</v>
      </c>
      <c r="E18" s="6">
        <f t="shared" si="1"/>
        <v>1</v>
      </c>
      <c r="F18" s="106" t="str">
        <f t="shared" si="0"/>
        <v> </v>
      </c>
    </row>
    <row r="19" spans="1:6" ht="15">
      <c r="A19" s="81"/>
      <c r="B19" s="13" t="s">
        <v>47</v>
      </c>
      <c r="C19" s="11"/>
      <c r="D19" s="67">
        <v>0</v>
      </c>
      <c r="E19" s="6">
        <f t="shared" si="1"/>
        <v>1</v>
      </c>
      <c r="F19" s="106" t="str">
        <f t="shared" si="0"/>
        <v> </v>
      </c>
    </row>
    <row r="20" spans="1:6" ht="15">
      <c r="A20" s="81"/>
      <c r="B20" s="13" t="s">
        <v>49</v>
      </c>
      <c r="C20" s="11"/>
      <c r="D20" s="64">
        <v>0</v>
      </c>
      <c r="E20" s="6">
        <f t="shared" si="1"/>
        <v>1</v>
      </c>
      <c r="F20" s="106" t="str">
        <f t="shared" si="0"/>
        <v> </v>
      </c>
    </row>
    <row r="21" spans="1:6" ht="15.75" thickBot="1">
      <c r="A21" s="81"/>
      <c r="B21" s="13" t="s">
        <v>50</v>
      </c>
      <c r="C21" s="11"/>
      <c r="D21" s="66">
        <v>0</v>
      </c>
      <c r="E21" s="6">
        <f t="shared" si="1"/>
        <v>1</v>
      </c>
      <c r="F21" s="106" t="str">
        <f t="shared" si="0"/>
        <v> </v>
      </c>
    </row>
    <row r="22" spans="1:6" ht="15" thickBot="1">
      <c r="A22" s="81"/>
      <c r="B22" s="42" t="s">
        <v>170</v>
      </c>
      <c r="C22" s="11"/>
      <c r="D22" s="69">
        <v>0</v>
      </c>
      <c r="E22" s="6">
        <f t="shared" si="1"/>
        <v>1</v>
      </c>
      <c r="F22" s="106" t="str">
        <f t="shared" si="0"/>
        <v> </v>
      </c>
    </row>
    <row r="23" spans="1:6" ht="15">
      <c r="A23" s="81"/>
      <c r="B23" s="45" t="s">
        <v>47</v>
      </c>
      <c r="C23" s="11"/>
      <c r="D23" s="67">
        <v>0</v>
      </c>
      <c r="E23" s="6">
        <f t="shared" si="1"/>
        <v>1</v>
      </c>
      <c r="F23" s="106" t="str">
        <f t="shared" si="0"/>
        <v> </v>
      </c>
    </row>
    <row r="24" spans="1:6" ht="15">
      <c r="A24" s="81"/>
      <c r="B24" s="45" t="s">
        <v>49</v>
      </c>
      <c r="C24" s="11"/>
      <c r="D24" s="64">
        <v>0</v>
      </c>
      <c r="E24" s="6">
        <f t="shared" si="1"/>
        <v>1</v>
      </c>
      <c r="F24" s="106" t="str">
        <f t="shared" si="0"/>
        <v> </v>
      </c>
    </row>
    <row r="25" spans="1:6" ht="15.75" thickBot="1">
      <c r="A25" s="81"/>
      <c r="B25" s="45" t="s">
        <v>48</v>
      </c>
      <c r="C25" s="11"/>
      <c r="D25" s="66">
        <v>0</v>
      </c>
      <c r="E25" s="6">
        <f t="shared" si="1"/>
        <v>1</v>
      </c>
      <c r="F25" s="106" t="str">
        <f t="shared" si="0"/>
        <v> </v>
      </c>
    </row>
    <row r="26" spans="1:6" ht="15" thickBot="1">
      <c r="A26" s="81" t="s">
        <v>167</v>
      </c>
      <c r="B26" s="18" t="s">
        <v>168</v>
      </c>
      <c r="C26" s="11"/>
      <c r="D26" s="69">
        <v>1</v>
      </c>
      <c r="E26" s="6">
        <f t="shared" si="1"/>
        <v>1</v>
      </c>
      <c r="F26" s="106" t="str">
        <f t="shared" si="0"/>
        <v> </v>
      </c>
    </row>
    <row r="27" spans="1:6" ht="15">
      <c r="A27" s="81"/>
      <c r="B27" s="13" t="s">
        <v>45</v>
      </c>
      <c r="C27" s="11"/>
      <c r="D27" s="67">
        <v>8</v>
      </c>
      <c r="E27" s="6">
        <f t="shared" si="1"/>
        <v>1</v>
      </c>
      <c r="F27" s="106" t="str">
        <f t="shared" si="0"/>
        <v> </v>
      </c>
    </row>
    <row r="28" spans="1:6" ht="15.75" thickBot="1">
      <c r="A28" s="81"/>
      <c r="B28" s="13" t="s">
        <v>49</v>
      </c>
      <c r="C28" s="11"/>
      <c r="D28" s="64">
        <v>6</v>
      </c>
      <c r="E28" s="6">
        <f t="shared" si="1"/>
        <v>1</v>
      </c>
      <c r="F28" s="106" t="str">
        <f t="shared" si="0"/>
        <v> </v>
      </c>
    </row>
    <row r="29" spans="1:6" ht="15" thickBot="1">
      <c r="A29" s="81" t="s">
        <v>169</v>
      </c>
      <c r="B29" s="18" t="s">
        <v>72</v>
      </c>
      <c r="C29" s="11"/>
      <c r="D29" s="69">
        <v>1</v>
      </c>
      <c r="E29" s="6">
        <f t="shared" si="1"/>
        <v>1</v>
      </c>
      <c r="F29" s="106" t="str">
        <f t="shared" si="0"/>
        <v> </v>
      </c>
    </row>
    <row r="30" spans="1:6" ht="15">
      <c r="A30" s="81"/>
      <c r="B30" s="13" t="s">
        <v>51</v>
      </c>
      <c r="C30" s="11"/>
      <c r="D30" s="68">
        <v>5</v>
      </c>
      <c r="E30" s="6">
        <f t="shared" si="1"/>
        <v>1</v>
      </c>
      <c r="F30" s="106" t="str">
        <f t="shared" si="0"/>
        <v> </v>
      </c>
    </row>
    <row r="31" spans="1:6" ht="15.75" thickBot="1">
      <c r="A31" s="81"/>
      <c r="B31" s="13" t="s">
        <v>197</v>
      </c>
      <c r="C31" s="11"/>
      <c r="D31" s="153">
        <v>0</v>
      </c>
      <c r="E31" s="6">
        <f t="shared" si="1"/>
        <v>1</v>
      </c>
      <c r="F31" s="106" t="str">
        <f t="shared" si="0"/>
        <v> </v>
      </c>
    </row>
    <row r="32" spans="1:6" ht="15.75" thickBot="1">
      <c r="A32" s="81" t="s">
        <v>184</v>
      </c>
      <c r="B32" s="18" t="s">
        <v>171</v>
      </c>
      <c r="C32" s="11"/>
      <c r="D32" s="56">
        <f>D13+D16+D19+D27+D30</f>
        <v>354</v>
      </c>
      <c r="E32" s="6"/>
      <c r="F32" s="106"/>
    </row>
    <row r="33" spans="1:6" ht="15.75" thickBot="1">
      <c r="A33" s="81"/>
      <c r="B33" s="13" t="s">
        <v>198</v>
      </c>
      <c r="C33" s="90"/>
      <c r="D33" s="113">
        <f>D14+D17+D20+D24+D28+D31</f>
        <v>240</v>
      </c>
      <c r="E33" s="6"/>
      <c r="F33" s="106"/>
    </row>
    <row r="34" spans="1:6" ht="15.75" thickBot="1">
      <c r="A34" s="81" t="s">
        <v>6</v>
      </c>
      <c r="B34" s="18" t="s">
        <v>172</v>
      </c>
      <c r="C34" s="11"/>
      <c r="D34" s="56">
        <f>D21</f>
        <v>0</v>
      </c>
      <c r="E34" s="147"/>
      <c r="F34" s="106"/>
    </row>
    <row r="35" spans="1:6" ht="15.75" customHeight="1" thickBot="1">
      <c r="A35" s="84" t="s">
        <v>7</v>
      </c>
      <c r="B35" s="18" t="s">
        <v>185</v>
      </c>
      <c r="C35" s="53"/>
      <c r="D35" s="56">
        <f>D32+D34</f>
        <v>354</v>
      </c>
      <c r="E35" s="6"/>
      <c r="F35" s="106"/>
    </row>
    <row r="36" spans="1:6" ht="13.5" customHeight="1" thickBot="1">
      <c r="A36" s="82" t="s">
        <v>8</v>
      </c>
      <c r="B36" s="51" t="s">
        <v>119</v>
      </c>
      <c r="C36" s="122"/>
      <c r="D36" s="117">
        <f>D43+D47+D51+D61+D65</f>
        <v>7</v>
      </c>
      <c r="E36" s="6"/>
      <c r="F36" s="106"/>
    </row>
    <row r="37" spans="1:6" ht="13.5" customHeight="1">
      <c r="A37" s="82"/>
      <c r="B37" s="51" t="s">
        <v>118</v>
      </c>
      <c r="C37" s="114"/>
      <c r="D37" s="102" t="s">
        <v>40</v>
      </c>
      <c r="E37" s="6"/>
      <c r="F37" s="106"/>
    </row>
    <row r="38" spans="1:6" ht="13.5" customHeight="1">
      <c r="A38" s="81" t="s">
        <v>9</v>
      </c>
      <c r="B38" s="13" t="s">
        <v>88</v>
      </c>
      <c r="C38" s="11"/>
      <c r="D38" s="59">
        <f>D44+D48+D52+D62+D66</f>
        <v>337</v>
      </c>
      <c r="E38" s="6"/>
      <c r="F38" s="106"/>
    </row>
    <row r="39" spans="1:6" ht="13.5" customHeight="1">
      <c r="A39" s="81"/>
      <c r="B39" s="13" t="s">
        <v>205</v>
      </c>
      <c r="C39" s="90"/>
      <c r="D39" s="58">
        <f>D45+D49+D53+D63+D67</f>
        <v>231</v>
      </c>
      <c r="E39" s="6"/>
      <c r="F39" s="106"/>
    </row>
    <row r="40" spans="1:6" ht="13.5" customHeight="1">
      <c r="A40" s="81"/>
      <c r="B40" s="13" t="s">
        <v>41</v>
      </c>
      <c r="C40" s="90"/>
      <c r="D40" s="58">
        <f>D46+D50+D54+D64+D68</f>
        <v>23</v>
      </c>
      <c r="E40" s="6"/>
      <c r="F40" s="106"/>
    </row>
    <row r="41" spans="1:6" ht="13.5" customHeight="1">
      <c r="A41" s="81" t="s">
        <v>89</v>
      </c>
      <c r="B41" s="13" t="s">
        <v>199</v>
      </c>
      <c r="C41" s="90"/>
      <c r="D41" s="58">
        <f>D55+D69</f>
        <v>0</v>
      </c>
      <c r="E41" s="6"/>
      <c r="F41" s="106"/>
    </row>
    <row r="42" spans="1:6" ht="13.5" customHeight="1" thickBot="1">
      <c r="A42" s="81"/>
      <c r="B42" s="115" t="s">
        <v>90</v>
      </c>
      <c r="C42" s="90"/>
      <c r="D42" s="146" t="s">
        <v>40</v>
      </c>
      <c r="E42" s="6"/>
      <c r="F42" s="106"/>
    </row>
    <row r="43" spans="1:6" ht="15" thickBot="1">
      <c r="A43" s="81" t="s">
        <v>10</v>
      </c>
      <c r="B43" s="18" t="s">
        <v>86</v>
      </c>
      <c r="C43" s="11"/>
      <c r="D43" s="69">
        <v>2</v>
      </c>
      <c r="E43" s="6">
        <f aca="true" t="shared" si="2" ref="E43:E67">COUNTA(D43)</f>
        <v>1</v>
      </c>
      <c r="F43" s="106" t="str">
        <f aca="true" t="shared" si="3" ref="F43:F69">IF(E43=1," ","Не заполнено")</f>
        <v> </v>
      </c>
    </row>
    <row r="44" spans="1:6" ht="15">
      <c r="A44" s="81"/>
      <c r="B44" s="86" t="s">
        <v>42</v>
      </c>
      <c r="C44" s="91"/>
      <c r="D44" s="71">
        <v>271</v>
      </c>
      <c r="E44" s="6">
        <f t="shared" si="2"/>
        <v>1</v>
      </c>
      <c r="F44" s="106" t="str">
        <f t="shared" si="3"/>
        <v> </v>
      </c>
    </row>
    <row r="45" spans="1:6" ht="15">
      <c r="A45" s="81"/>
      <c r="B45" s="13" t="s">
        <v>70</v>
      </c>
      <c r="C45" s="92"/>
      <c r="D45" s="72">
        <v>202</v>
      </c>
      <c r="E45" s="6">
        <f t="shared" si="2"/>
        <v>1</v>
      </c>
      <c r="F45" s="106" t="str">
        <f t="shared" si="3"/>
        <v> </v>
      </c>
    </row>
    <row r="46" spans="1:6" ht="15.75" thickBot="1">
      <c r="A46" s="81"/>
      <c r="B46" s="13" t="s">
        <v>41</v>
      </c>
      <c r="C46" s="92"/>
      <c r="D46" s="73">
        <v>15</v>
      </c>
      <c r="E46" s="6">
        <f>COUNTA(D46)</f>
        <v>1</v>
      </c>
      <c r="F46" s="106" t="str">
        <f t="shared" si="3"/>
        <v> </v>
      </c>
    </row>
    <row r="47" spans="1:6" ht="15" thickBot="1">
      <c r="A47" s="81" t="s">
        <v>91</v>
      </c>
      <c r="B47" s="18" t="s">
        <v>87</v>
      </c>
      <c r="C47" s="11"/>
      <c r="D47" s="69">
        <v>3</v>
      </c>
      <c r="E47" s="6">
        <f t="shared" si="2"/>
        <v>1</v>
      </c>
      <c r="F47" s="106" t="str">
        <f t="shared" si="3"/>
        <v> </v>
      </c>
    </row>
    <row r="48" spans="1:6" ht="15">
      <c r="A48" s="81"/>
      <c r="B48" s="13" t="s">
        <v>69</v>
      </c>
      <c r="C48" s="90"/>
      <c r="D48" s="71">
        <v>53</v>
      </c>
      <c r="E48" s="6">
        <f t="shared" si="2"/>
        <v>1</v>
      </c>
      <c r="F48" s="106" t="str">
        <f t="shared" si="3"/>
        <v> </v>
      </c>
    </row>
    <row r="49" spans="1:6" ht="15">
      <c r="A49" s="81"/>
      <c r="B49" s="13" t="s">
        <v>49</v>
      </c>
      <c r="C49" s="92"/>
      <c r="D49" s="72">
        <v>23</v>
      </c>
      <c r="E49" s="6">
        <f t="shared" si="2"/>
        <v>1</v>
      </c>
      <c r="F49" s="106" t="str">
        <f t="shared" si="3"/>
        <v> </v>
      </c>
    </row>
    <row r="50" spans="1:6" ht="15.75" thickBot="1">
      <c r="A50" s="81"/>
      <c r="B50" s="13" t="s">
        <v>53</v>
      </c>
      <c r="C50" s="92"/>
      <c r="D50" s="73">
        <v>5</v>
      </c>
      <c r="E50" s="6">
        <f>COUNTA(D50)</f>
        <v>1</v>
      </c>
      <c r="F50" s="106" t="str">
        <f t="shared" si="3"/>
        <v> </v>
      </c>
    </row>
    <row r="51" spans="1:6" ht="15.75" thickBot="1">
      <c r="A51" s="81" t="s">
        <v>11</v>
      </c>
      <c r="B51" s="18" t="s">
        <v>203</v>
      </c>
      <c r="C51" s="11"/>
      <c r="D51" s="69">
        <v>0</v>
      </c>
      <c r="E51" s="6">
        <f>COUNTA(D51)</f>
        <v>1</v>
      </c>
      <c r="F51" s="106" t="str">
        <f t="shared" si="3"/>
        <v> </v>
      </c>
    </row>
    <row r="52" spans="1:6" ht="15">
      <c r="A52" s="81"/>
      <c r="B52" s="13" t="s">
        <v>67</v>
      </c>
      <c r="C52" s="89"/>
      <c r="D52" s="71">
        <v>0</v>
      </c>
      <c r="E52" s="6">
        <f t="shared" si="2"/>
        <v>1</v>
      </c>
      <c r="F52" s="106" t="str">
        <f t="shared" si="3"/>
        <v> </v>
      </c>
    </row>
    <row r="53" spans="1:6" ht="15">
      <c r="A53" s="81"/>
      <c r="B53" s="13" t="s">
        <v>70</v>
      </c>
      <c r="C53" s="92"/>
      <c r="D53" s="72">
        <v>0</v>
      </c>
      <c r="E53" s="6">
        <f t="shared" si="2"/>
        <v>1</v>
      </c>
      <c r="F53" s="106" t="str">
        <f t="shared" si="3"/>
        <v> </v>
      </c>
    </row>
    <row r="54" spans="1:6" ht="15">
      <c r="A54" s="81"/>
      <c r="B54" s="13" t="s">
        <v>71</v>
      </c>
      <c r="C54" s="91"/>
      <c r="D54" s="73">
        <v>0</v>
      </c>
      <c r="E54" s="6">
        <f>COUNTA(D54)</f>
        <v>1</v>
      </c>
      <c r="F54" s="106" t="str">
        <f t="shared" si="3"/>
        <v> </v>
      </c>
    </row>
    <row r="55" spans="1:6" ht="15.75" thickBot="1">
      <c r="A55" s="81"/>
      <c r="B55" s="13" t="s">
        <v>48</v>
      </c>
      <c r="C55" s="91"/>
      <c r="D55" s="73">
        <v>0</v>
      </c>
      <c r="E55" s="6">
        <f t="shared" si="2"/>
        <v>1</v>
      </c>
      <c r="F55" s="106" t="str">
        <f t="shared" si="3"/>
        <v> </v>
      </c>
    </row>
    <row r="56" spans="1:6" ht="15" thickBot="1">
      <c r="A56" s="81"/>
      <c r="B56" s="87" t="s">
        <v>173</v>
      </c>
      <c r="C56" s="11"/>
      <c r="D56" s="69">
        <v>0</v>
      </c>
      <c r="E56" s="6">
        <f t="shared" si="2"/>
        <v>1</v>
      </c>
      <c r="F56" s="106" t="str">
        <f t="shared" si="3"/>
        <v> </v>
      </c>
    </row>
    <row r="57" spans="1:6" ht="15">
      <c r="A57" s="81"/>
      <c r="B57" s="41" t="s">
        <v>47</v>
      </c>
      <c r="C57" s="90"/>
      <c r="D57" s="71">
        <v>0</v>
      </c>
      <c r="E57" s="6">
        <f t="shared" si="2"/>
        <v>1</v>
      </c>
      <c r="F57" s="106" t="str">
        <f t="shared" si="3"/>
        <v> </v>
      </c>
    </row>
    <row r="58" spans="1:6" ht="15">
      <c r="A58" s="81"/>
      <c r="B58" s="41" t="s">
        <v>49</v>
      </c>
      <c r="C58" s="90"/>
      <c r="D58" s="72">
        <v>0</v>
      </c>
      <c r="E58" s="6">
        <f t="shared" si="2"/>
        <v>1</v>
      </c>
      <c r="F58" s="106" t="str">
        <f t="shared" si="3"/>
        <v> </v>
      </c>
    </row>
    <row r="59" spans="1:6" ht="15">
      <c r="A59" s="81"/>
      <c r="B59" s="41" t="s">
        <v>41</v>
      </c>
      <c r="C59" s="90"/>
      <c r="D59" s="73">
        <v>0</v>
      </c>
      <c r="E59" s="6">
        <f>COUNTA(D59)</f>
        <v>1</v>
      </c>
      <c r="F59" s="106" t="str">
        <f t="shared" si="3"/>
        <v> </v>
      </c>
    </row>
    <row r="60" spans="1:6" ht="15.75" thickBot="1">
      <c r="A60" s="81"/>
      <c r="B60" s="49" t="s">
        <v>66</v>
      </c>
      <c r="C60" s="91"/>
      <c r="D60" s="73">
        <v>0</v>
      </c>
      <c r="E60" s="6">
        <f t="shared" si="2"/>
        <v>1</v>
      </c>
      <c r="F60" s="106" t="str">
        <f t="shared" si="3"/>
        <v> </v>
      </c>
    </row>
    <row r="61" spans="1:6" ht="15" thickBot="1">
      <c r="A61" s="81" t="s">
        <v>12</v>
      </c>
      <c r="B61" s="18" t="s">
        <v>168</v>
      </c>
      <c r="C61" s="11"/>
      <c r="D61" s="69">
        <v>1</v>
      </c>
      <c r="E61" s="6">
        <f t="shared" si="2"/>
        <v>1</v>
      </c>
      <c r="F61" s="106" t="str">
        <f t="shared" si="3"/>
        <v> </v>
      </c>
    </row>
    <row r="62" spans="1:6" ht="15">
      <c r="A62" s="81"/>
      <c r="B62" s="13" t="s">
        <v>52</v>
      </c>
      <c r="C62" s="90"/>
      <c r="D62" s="71">
        <v>8</v>
      </c>
      <c r="E62" s="6">
        <f t="shared" si="2"/>
        <v>1</v>
      </c>
      <c r="F62" s="106" t="str">
        <f t="shared" si="3"/>
        <v> </v>
      </c>
    </row>
    <row r="63" spans="1:6" ht="15">
      <c r="A63" s="81"/>
      <c r="B63" s="13" t="s">
        <v>68</v>
      </c>
      <c r="C63" s="90"/>
      <c r="D63" s="72">
        <v>6</v>
      </c>
      <c r="E63" s="6">
        <f t="shared" si="2"/>
        <v>1</v>
      </c>
      <c r="F63" s="106" t="str">
        <f t="shared" si="3"/>
        <v> </v>
      </c>
    </row>
    <row r="64" spans="1:6" ht="15.75" thickBot="1">
      <c r="A64" s="81"/>
      <c r="B64" s="13" t="s">
        <v>53</v>
      </c>
      <c r="C64" s="90"/>
      <c r="D64" s="73">
        <v>2</v>
      </c>
      <c r="E64" s="6">
        <f>COUNTA(D64)</f>
        <v>1</v>
      </c>
      <c r="F64" s="106" t="str">
        <f t="shared" si="3"/>
        <v> </v>
      </c>
    </row>
    <row r="65" spans="1:6" s="17" customFormat="1" ht="15" customHeight="1" thickBot="1">
      <c r="A65" s="81" t="s">
        <v>13</v>
      </c>
      <c r="B65" s="18" t="s">
        <v>73</v>
      </c>
      <c r="C65" s="19"/>
      <c r="D65" s="69">
        <v>1</v>
      </c>
      <c r="E65" s="6">
        <f t="shared" si="2"/>
        <v>1</v>
      </c>
      <c r="F65" s="106" t="str">
        <f t="shared" si="3"/>
        <v> </v>
      </c>
    </row>
    <row r="66" spans="1:6" ht="15">
      <c r="A66" s="81"/>
      <c r="B66" s="13" t="s">
        <v>43</v>
      </c>
      <c r="C66" s="93"/>
      <c r="D66" s="68">
        <v>5</v>
      </c>
      <c r="E66" s="6">
        <f t="shared" si="2"/>
        <v>1</v>
      </c>
      <c r="F66" s="106" t="str">
        <f t="shared" si="3"/>
        <v> </v>
      </c>
    </row>
    <row r="67" spans="1:8" ht="15">
      <c r="A67" s="81"/>
      <c r="B67" s="13" t="s">
        <v>186</v>
      </c>
      <c r="C67" s="94"/>
      <c r="D67" s="64">
        <v>0</v>
      </c>
      <c r="E67" s="6">
        <f t="shared" si="2"/>
        <v>1</v>
      </c>
      <c r="F67" s="106" t="str">
        <f t="shared" si="3"/>
        <v> </v>
      </c>
      <c r="H67" s="95"/>
    </row>
    <row r="68" spans="1:8" ht="15">
      <c r="A68" s="81"/>
      <c r="B68" s="13" t="s">
        <v>53</v>
      </c>
      <c r="C68" s="96"/>
      <c r="D68" s="64">
        <v>1</v>
      </c>
      <c r="E68" s="6">
        <f>COUNTA(D68)</f>
        <v>1</v>
      </c>
      <c r="F68" s="106" t="str">
        <f t="shared" si="3"/>
        <v> </v>
      </c>
      <c r="H68" s="95"/>
    </row>
    <row r="69" spans="1:8" ht="15">
      <c r="A69" s="81"/>
      <c r="B69" s="13" t="s">
        <v>65</v>
      </c>
      <c r="C69" s="96"/>
      <c r="D69" s="64">
        <v>0</v>
      </c>
      <c r="E69" s="6">
        <f>COUNTA(D69)</f>
        <v>1</v>
      </c>
      <c r="F69" s="106" t="str">
        <f t="shared" si="3"/>
        <v> </v>
      </c>
      <c r="H69" s="95"/>
    </row>
    <row r="70" spans="1:6" ht="19.5" thickBot="1">
      <c r="A70" s="43" t="s">
        <v>14</v>
      </c>
      <c r="B70" s="44" t="s">
        <v>15</v>
      </c>
      <c r="C70" s="97"/>
      <c r="D70" s="101" t="s">
        <v>40</v>
      </c>
      <c r="E70" s="151"/>
      <c r="F70" s="106"/>
    </row>
    <row r="71" spans="1:7" ht="16.5" thickBot="1">
      <c r="A71" s="83" t="s">
        <v>16</v>
      </c>
      <c r="B71" s="51" t="s">
        <v>17</v>
      </c>
      <c r="C71" s="19" t="s">
        <v>2</v>
      </c>
      <c r="D71" s="26">
        <f>D75+D80+D85+D99+D104</f>
        <v>7</v>
      </c>
      <c r="F71" s="106"/>
      <c r="G71" s="107">
        <f>IF(D71-D136=0,,"'НЕПРАВИЛЬНО! НЕ РАВНО п.п. 3.1.1.!")</f>
        <v>0</v>
      </c>
    </row>
    <row r="72" spans="1:6" s="126" customFormat="1" ht="15">
      <c r="A72" s="81" t="s">
        <v>18</v>
      </c>
      <c r="B72" s="124" t="s">
        <v>120</v>
      </c>
      <c r="C72" s="133"/>
      <c r="D72" s="135">
        <v>7</v>
      </c>
      <c r="E72" s="125">
        <f aca="true" t="shared" si="4" ref="E72:E84">COUNTA(D72)</f>
        <v>1</v>
      </c>
      <c r="F72" s="106" t="str">
        <f aca="true" t="shared" si="5" ref="F72:F84">IF(E72=1," ","Не заполнено")</f>
        <v> </v>
      </c>
    </row>
    <row r="73" spans="1:6" s="126" customFormat="1" ht="15.75" thickBot="1">
      <c r="A73" s="123"/>
      <c r="B73" s="127" t="s">
        <v>121</v>
      </c>
      <c r="C73" s="133"/>
      <c r="D73" s="134">
        <v>0</v>
      </c>
      <c r="E73" s="125">
        <f t="shared" si="4"/>
        <v>1</v>
      </c>
      <c r="F73" s="106" t="str">
        <f t="shared" si="5"/>
        <v> </v>
      </c>
    </row>
    <row r="74" spans="1:6" ht="15.75" thickBot="1">
      <c r="A74" s="81" t="s">
        <v>109</v>
      </c>
      <c r="B74" s="18" t="s">
        <v>194</v>
      </c>
      <c r="C74" s="47"/>
      <c r="D74" s="69">
        <v>9</v>
      </c>
      <c r="E74" s="125">
        <f t="shared" si="4"/>
        <v>1</v>
      </c>
      <c r="F74" s="106" t="str">
        <f t="shared" si="5"/>
        <v> </v>
      </c>
    </row>
    <row r="75" spans="1:6" ht="15" thickBot="1">
      <c r="A75" s="81" t="s">
        <v>122</v>
      </c>
      <c r="B75" s="18" t="s">
        <v>82</v>
      </c>
      <c r="C75" s="48"/>
      <c r="D75" s="69">
        <v>2</v>
      </c>
      <c r="E75" s="6">
        <f t="shared" si="4"/>
        <v>1</v>
      </c>
      <c r="F75" s="106" t="str">
        <f t="shared" si="5"/>
        <v> </v>
      </c>
    </row>
    <row r="76" spans="1:6" ht="15">
      <c r="A76" s="81"/>
      <c r="B76" s="13" t="s">
        <v>64</v>
      </c>
      <c r="C76" s="21"/>
      <c r="D76" s="67">
        <v>242</v>
      </c>
      <c r="E76" s="6">
        <f t="shared" si="4"/>
        <v>1</v>
      </c>
      <c r="F76" s="106" t="str">
        <f t="shared" si="5"/>
        <v> </v>
      </c>
    </row>
    <row r="77" spans="1:8" ht="15">
      <c r="A77" s="81"/>
      <c r="B77" s="13" t="s">
        <v>49</v>
      </c>
      <c r="C77" s="136"/>
      <c r="D77" s="64">
        <v>193</v>
      </c>
      <c r="E77" s="6">
        <f t="shared" si="4"/>
        <v>1</v>
      </c>
      <c r="F77" s="106" t="str">
        <f t="shared" si="5"/>
        <v> </v>
      </c>
      <c r="H77" s="95"/>
    </row>
    <row r="78" spans="1:6" ht="15">
      <c r="A78" s="81"/>
      <c r="B78" s="13" t="s">
        <v>57</v>
      </c>
      <c r="C78" s="23"/>
      <c r="D78" s="66">
        <v>15</v>
      </c>
      <c r="E78" s="6">
        <f>COUNTA(D78)</f>
        <v>1</v>
      </c>
      <c r="F78" s="106" t="str">
        <f t="shared" si="5"/>
        <v> </v>
      </c>
    </row>
    <row r="79" spans="1:6" ht="15.75" thickBot="1">
      <c r="A79" s="81"/>
      <c r="B79" s="13" t="s">
        <v>62</v>
      </c>
      <c r="C79" s="23"/>
      <c r="D79" s="66">
        <v>49</v>
      </c>
      <c r="E79" s="6">
        <f t="shared" si="4"/>
        <v>1</v>
      </c>
      <c r="F79" s="106" t="str">
        <f t="shared" si="5"/>
        <v> </v>
      </c>
    </row>
    <row r="80" spans="1:6" ht="15" thickBot="1">
      <c r="A80" s="81" t="s">
        <v>19</v>
      </c>
      <c r="B80" s="18" t="s">
        <v>92</v>
      </c>
      <c r="C80" s="108"/>
      <c r="D80" s="69">
        <v>3</v>
      </c>
      <c r="E80" s="6">
        <f t="shared" si="4"/>
        <v>1</v>
      </c>
      <c r="F80" s="106" t="str">
        <f t="shared" si="5"/>
        <v> </v>
      </c>
    </row>
    <row r="81" spans="1:6" ht="15">
      <c r="A81" s="81"/>
      <c r="B81" s="13" t="s">
        <v>61</v>
      </c>
      <c r="C81" s="24"/>
      <c r="D81" s="67">
        <v>50</v>
      </c>
      <c r="E81" s="6">
        <f t="shared" si="4"/>
        <v>1</v>
      </c>
      <c r="F81" s="106" t="str">
        <f t="shared" si="5"/>
        <v> </v>
      </c>
    </row>
    <row r="82" spans="1:6" ht="15">
      <c r="A82" s="81"/>
      <c r="B82" s="13" t="s">
        <v>46</v>
      </c>
      <c r="C82" s="25"/>
      <c r="D82" s="64">
        <v>20</v>
      </c>
      <c r="E82" s="6">
        <f t="shared" si="4"/>
        <v>1</v>
      </c>
      <c r="F82" s="106" t="str">
        <f t="shared" si="5"/>
        <v> </v>
      </c>
    </row>
    <row r="83" spans="1:6" ht="15">
      <c r="A83" s="119"/>
      <c r="B83" s="13" t="s">
        <v>56</v>
      </c>
      <c r="C83" s="78"/>
      <c r="D83" s="64">
        <v>5</v>
      </c>
      <c r="E83" s="6">
        <f t="shared" si="4"/>
        <v>1</v>
      </c>
      <c r="F83" s="106" t="str">
        <f t="shared" si="5"/>
        <v> </v>
      </c>
    </row>
    <row r="84" spans="1:6" ht="15.75" thickBot="1">
      <c r="A84" s="81"/>
      <c r="B84" s="13" t="s">
        <v>54</v>
      </c>
      <c r="C84" s="54"/>
      <c r="D84" s="64">
        <v>10</v>
      </c>
      <c r="E84" s="6">
        <f t="shared" si="4"/>
        <v>1</v>
      </c>
      <c r="F84" s="106" t="str">
        <f t="shared" si="5"/>
        <v> </v>
      </c>
    </row>
    <row r="85" spans="1:6" ht="15" thickBot="1">
      <c r="A85" s="81" t="s">
        <v>20</v>
      </c>
      <c r="B85" s="18" t="s">
        <v>200</v>
      </c>
      <c r="C85" s="11" t="s">
        <v>2</v>
      </c>
      <c r="D85" s="26">
        <f>D86+D92+D97</f>
        <v>0</v>
      </c>
      <c r="E85" s="6"/>
      <c r="F85" s="106"/>
    </row>
    <row r="86" spans="1:6" ht="15.75" thickBot="1">
      <c r="A86" s="81"/>
      <c r="B86" s="12" t="s">
        <v>191</v>
      </c>
      <c r="C86" s="36"/>
      <c r="D86" s="63">
        <v>0</v>
      </c>
      <c r="E86" s="6">
        <f aca="true" t="shared" si="6" ref="E86:E110">COUNTA(D86)</f>
        <v>1</v>
      </c>
      <c r="F86" s="106" t="str">
        <f aca="true" t="shared" si="7" ref="F86:F110">IF(E86=1," ","Не заполнено")</f>
        <v> </v>
      </c>
    </row>
    <row r="87" spans="1:6" ht="15">
      <c r="A87" s="81"/>
      <c r="B87" s="13" t="s">
        <v>123</v>
      </c>
      <c r="C87" s="21"/>
      <c r="D87" s="67">
        <v>0</v>
      </c>
      <c r="E87" s="6">
        <f t="shared" si="6"/>
        <v>1</v>
      </c>
      <c r="F87" s="106" t="str">
        <f t="shared" si="7"/>
        <v> </v>
      </c>
    </row>
    <row r="88" spans="1:6" ht="15">
      <c r="A88" s="81"/>
      <c r="B88" s="13" t="s">
        <v>46</v>
      </c>
      <c r="C88" s="21"/>
      <c r="D88" s="64">
        <v>0</v>
      </c>
      <c r="E88" s="6">
        <f t="shared" si="6"/>
        <v>1</v>
      </c>
      <c r="F88" s="106" t="str">
        <f t="shared" si="7"/>
        <v> </v>
      </c>
    </row>
    <row r="89" spans="1:6" ht="15">
      <c r="A89" s="81"/>
      <c r="B89" s="13" t="s">
        <v>57</v>
      </c>
      <c r="C89" s="21"/>
      <c r="D89" s="64">
        <v>0</v>
      </c>
      <c r="E89" s="6">
        <f>COUNTA(D89)</f>
        <v>1</v>
      </c>
      <c r="F89" s="106" t="str">
        <f t="shared" si="7"/>
        <v> </v>
      </c>
    </row>
    <row r="90" spans="1:6" ht="15">
      <c r="A90" s="81"/>
      <c r="B90" s="13" t="s">
        <v>54</v>
      </c>
      <c r="C90" s="21"/>
      <c r="D90" s="64">
        <v>0</v>
      </c>
      <c r="E90" s="6">
        <f t="shared" si="6"/>
        <v>1</v>
      </c>
      <c r="F90" s="106" t="str">
        <f t="shared" si="7"/>
        <v> </v>
      </c>
    </row>
    <row r="91" spans="1:6" ht="15.75" thickBot="1">
      <c r="A91" s="81"/>
      <c r="B91" s="13" t="s">
        <v>124</v>
      </c>
      <c r="C91" s="21"/>
      <c r="D91" s="66">
        <v>0</v>
      </c>
      <c r="E91" s="6">
        <f t="shared" si="6"/>
        <v>1</v>
      </c>
      <c r="F91" s="106" t="str">
        <f t="shared" si="7"/>
        <v> </v>
      </c>
    </row>
    <row r="92" spans="1:6" ht="15" thickBot="1">
      <c r="A92" s="81"/>
      <c r="B92" s="18" t="s">
        <v>193</v>
      </c>
      <c r="C92" s="20"/>
      <c r="D92" s="63">
        <v>0</v>
      </c>
      <c r="E92" s="6">
        <f t="shared" si="6"/>
        <v>1</v>
      </c>
      <c r="F92" s="106" t="str">
        <f t="shared" si="7"/>
        <v> </v>
      </c>
    </row>
    <row r="93" spans="1:6" ht="15">
      <c r="A93" s="81"/>
      <c r="B93" s="13" t="s">
        <v>125</v>
      </c>
      <c r="C93" s="21"/>
      <c r="D93" s="67">
        <v>0</v>
      </c>
      <c r="E93" s="6">
        <f t="shared" si="6"/>
        <v>1</v>
      </c>
      <c r="F93" s="106" t="str">
        <f t="shared" si="7"/>
        <v> </v>
      </c>
    </row>
    <row r="94" spans="1:6" ht="15">
      <c r="A94" s="81"/>
      <c r="B94" s="13" t="s">
        <v>46</v>
      </c>
      <c r="C94" s="20"/>
      <c r="D94" s="64">
        <v>0</v>
      </c>
      <c r="E94" s="6">
        <f t="shared" si="6"/>
        <v>1</v>
      </c>
      <c r="F94" s="106" t="str">
        <f t="shared" si="7"/>
        <v> </v>
      </c>
    </row>
    <row r="95" spans="1:6" ht="15">
      <c r="A95" s="81"/>
      <c r="B95" s="13" t="s">
        <v>57</v>
      </c>
      <c r="C95" s="21"/>
      <c r="D95" s="64">
        <v>0</v>
      </c>
      <c r="E95" s="6">
        <f>COUNTA(D95)</f>
        <v>1</v>
      </c>
      <c r="F95" s="106" t="str">
        <f t="shared" si="7"/>
        <v> </v>
      </c>
    </row>
    <row r="96" spans="1:6" ht="15.75" thickBot="1">
      <c r="A96" s="81"/>
      <c r="B96" s="13" t="s">
        <v>62</v>
      </c>
      <c r="C96" s="21"/>
      <c r="D96" s="66">
        <v>0</v>
      </c>
      <c r="E96" s="6">
        <f t="shared" si="6"/>
        <v>1</v>
      </c>
      <c r="F96" s="106" t="str">
        <f t="shared" si="7"/>
        <v> </v>
      </c>
    </row>
    <row r="97" spans="1:6" ht="15" thickBot="1">
      <c r="A97" s="81"/>
      <c r="B97" s="18" t="s">
        <v>192</v>
      </c>
      <c r="C97" s="36"/>
      <c r="D97" s="63">
        <v>0</v>
      </c>
      <c r="E97" s="6">
        <f t="shared" si="6"/>
        <v>1</v>
      </c>
      <c r="F97" s="106" t="str">
        <f t="shared" si="7"/>
        <v> </v>
      </c>
    </row>
    <row r="98" spans="1:6" ht="15.75" thickBot="1">
      <c r="A98" s="81"/>
      <c r="B98" s="13" t="s">
        <v>126</v>
      </c>
      <c r="C98" s="20"/>
      <c r="D98" s="68">
        <v>0</v>
      </c>
      <c r="E98" s="6">
        <f t="shared" si="6"/>
        <v>1</v>
      </c>
      <c r="F98" s="106" t="str">
        <f t="shared" si="7"/>
        <v> </v>
      </c>
    </row>
    <row r="99" spans="1:6" ht="15" thickBot="1">
      <c r="A99" s="81" t="s">
        <v>22</v>
      </c>
      <c r="B99" s="18" t="s">
        <v>174</v>
      </c>
      <c r="C99" s="19" t="s">
        <v>2</v>
      </c>
      <c r="D99" s="69">
        <v>1</v>
      </c>
      <c r="E99" s="6">
        <f t="shared" si="6"/>
        <v>1</v>
      </c>
      <c r="F99" s="106" t="str">
        <f t="shared" si="7"/>
        <v> </v>
      </c>
    </row>
    <row r="100" spans="1:6" ht="15">
      <c r="A100" s="81"/>
      <c r="B100" s="13" t="s">
        <v>63</v>
      </c>
      <c r="C100" s="21"/>
      <c r="D100" s="64">
        <v>6</v>
      </c>
      <c r="E100" s="6">
        <f t="shared" si="6"/>
        <v>1</v>
      </c>
      <c r="F100" s="106" t="str">
        <f t="shared" si="7"/>
        <v> </v>
      </c>
    </row>
    <row r="101" spans="1:6" ht="15">
      <c r="A101" s="98"/>
      <c r="B101" s="13" t="s">
        <v>46</v>
      </c>
      <c r="C101" s="21"/>
      <c r="D101" s="67">
        <v>6</v>
      </c>
      <c r="E101" s="6">
        <f t="shared" si="6"/>
        <v>1</v>
      </c>
      <c r="F101" s="106" t="str">
        <f t="shared" si="7"/>
        <v> </v>
      </c>
    </row>
    <row r="102" spans="1:6" ht="15">
      <c r="A102" s="98"/>
      <c r="B102" s="13" t="s">
        <v>55</v>
      </c>
      <c r="C102" s="20"/>
      <c r="D102" s="64">
        <v>2</v>
      </c>
      <c r="E102" s="6">
        <f t="shared" si="6"/>
        <v>1</v>
      </c>
      <c r="F102" s="106" t="str">
        <f t="shared" si="7"/>
        <v> </v>
      </c>
    </row>
    <row r="103" spans="1:6" ht="15.75" thickBot="1">
      <c r="A103" s="81"/>
      <c r="B103" s="13" t="s">
        <v>54</v>
      </c>
      <c r="C103" s="21"/>
      <c r="D103" s="64">
        <v>2</v>
      </c>
      <c r="E103" s="6">
        <f>COUNTA(D103)</f>
        <v>1</v>
      </c>
      <c r="F103" s="106" t="str">
        <f t="shared" si="7"/>
        <v> </v>
      </c>
    </row>
    <row r="104" spans="1:6" ht="15" thickBot="1">
      <c r="A104" s="81" t="s">
        <v>23</v>
      </c>
      <c r="B104" s="18" t="s">
        <v>175</v>
      </c>
      <c r="C104" s="36"/>
      <c r="D104" s="69">
        <v>1</v>
      </c>
      <c r="E104" s="6">
        <f t="shared" si="6"/>
        <v>1</v>
      </c>
      <c r="F104" s="106" t="str">
        <f t="shared" si="7"/>
        <v> </v>
      </c>
    </row>
    <row r="105" spans="1:6" ht="15">
      <c r="A105" s="81"/>
      <c r="B105" s="13" t="s">
        <v>58</v>
      </c>
      <c r="C105" s="21"/>
      <c r="D105" s="157">
        <v>5</v>
      </c>
      <c r="E105" s="6">
        <f t="shared" si="6"/>
        <v>1</v>
      </c>
      <c r="F105" s="106" t="str">
        <f t="shared" si="7"/>
        <v> </v>
      </c>
    </row>
    <row r="106" spans="1:6" ht="15">
      <c r="A106" s="81"/>
      <c r="B106" s="13" t="s">
        <v>201</v>
      </c>
      <c r="C106" s="21"/>
      <c r="D106" s="64">
        <v>0</v>
      </c>
      <c r="E106" s="6">
        <f t="shared" si="6"/>
        <v>1</v>
      </c>
      <c r="F106" s="106" t="str">
        <f t="shared" si="7"/>
        <v> </v>
      </c>
    </row>
    <row r="107" spans="1:6" ht="15">
      <c r="A107" s="81"/>
      <c r="B107" s="13" t="s">
        <v>55</v>
      </c>
      <c r="C107" s="21"/>
      <c r="D107" s="70">
        <v>1</v>
      </c>
      <c r="E107" s="6">
        <f>COUNTA(D107)</f>
        <v>1</v>
      </c>
      <c r="F107" s="106" t="str">
        <f t="shared" si="7"/>
        <v> </v>
      </c>
    </row>
    <row r="108" spans="1:6" ht="15">
      <c r="A108" s="81"/>
      <c r="B108" s="45" t="s">
        <v>105</v>
      </c>
      <c r="C108" s="30"/>
      <c r="D108" s="66">
        <v>0</v>
      </c>
      <c r="E108" s="6">
        <f>COUNTA(D108)</f>
        <v>1</v>
      </c>
      <c r="F108" s="106" t="str">
        <f t="shared" si="7"/>
        <v> </v>
      </c>
    </row>
    <row r="109" spans="1:6" ht="15.75" thickBot="1">
      <c r="A109" s="81"/>
      <c r="B109" s="13" t="s">
        <v>103</v>
      </c>
      <c r="C109" s="30"/>
      <c r="D109" s="66">
        <v>0</v>
      </c>
      <c r="E109" s="6">
        <f t="shared" si="6"/>
        <v>1</v>
      </c>
      <c r="F109" s="106" t="str">
        <f t="shared" si="7"/>
        <v> </v>
      </c>
    </row>
    <row r="110" spans="1:6" ht="15" thickBot="1">
      <c r="A110" s="81" t="s">
        <v>176</v>
      </c>
      <c r="B110" s="18" t="s">
        <v>93</v>
      </c>
      <c r="C110" s="116" t="s">
        <v>84</v>
      </c>
      <c r="D110" s="63">
        <v>1</v>
      </c>
      <c r="E110" s="6">
        <f t="shared" si="6"/>
        <v>1</v>
      </c>
      <c r="F110" s="106" t="str">
        <f t="shared" si="7"/>
        <v> </v>
      </c>
    </row>
    <row r="111" spans="1:6" ht="16.5" thickBot="1">
      <c r="A111" s="83" t="s">
        <v>24</v>
      </c>
      <c r="B111" s="131" t="s">
        <v>104</v>
      </c>
      <c r="C111" s="74" t="s">
        <v>2</v>
      </c>
      <c r="D111" s="26">
        <f>D113+D116+D117</f>
        <v>364</v>
      </c>
      <c r="E111" s="6"/>
      <c r="F111" s="106"/>
    </row>
    <row r="112" spans="1:6" ht="15.75" thickBot="1">
      <c r="A112" s="81"/>
      <c r="B112" s="45" t="s">
        <v>25</v>
      </c>
      <c r="C112" s="16"/>
      <c r="D112" s="103" t="s">
        <v>40</v>
      </c>
      <c r="E112" s="6"/>
      <c r="F112" s="106"/>
    </row>
    <row r="113" spans="1:6" ht="15" thickBot="1">
      <c r="A113" s="81" t="s">
        <v>26</v>
      </c>
      <c r="B113" s="18" t="s">
        <v>77</v>
      </c>
      <c r="C113" s="36"/>
      <c r="D113" s="112">
        <f>D76+D81+D87+D93+D100+D105</f>
        <v>303</v>
      </c>
      <c r="E113" s="6"/>
      <c r="F113" s="106"/>
    </row>
    <row r="114" spans="1:6" ht="15">
      <c r="A114" s="81"/>
      <c r="B114" s="49" t="s">
        <v>202</v>
      </c>
      <c r="C114" s="20"/>
      <c r="D114" s="137">
        <f>D77+D82+D88+D94+D101+D106</f>
        <v>219</v>
      </c>
      <c r="E114" s="6"/>
      <c r="F114" s="106"/>
    </row>
    <row r="115" spans="1:6" ht="15.75" thickBot="1">
      <c r="A115" s="81"/>
      <c r="B115" s="49" t="s">
        <v>106</v>
      </c>
      <c r="C115" s="36"/>
      <c r="D115" s="138">
        <f>D78+D83+D89+D95+D102+D107</f>
        <v>23</v>
      </c>
      <c r="E115" s="6"/>
      <c r="F115" s="106"/>
    </row>
    <row r="116" spans="1:6" ht="15" thickBot="1">
      <c r="A116" s="81" t="s">
        <v>76</v>
      </c>
      <c r="B116" s="18" t="s">
        <v>78</v>
      </c>
      <c r="C116" s="36"/>
      <c r="D116" s="26">
        <f>D91+D98+D108</f>
        <v>0</v>
      </c>
      <c r="E116" s="6"/>
      <c r="F116" s="106"/>
    </row>
    <row r="117" spans="1:6" ht="15">
      <c r="A117" s="81" t="s">
        <v>79</v>
      </c>
      <c r="B117" s="13" t="s">
        <v>80</v>
      </c>
      <c r="C117" s="21"/>
      <c r="D117" s="141">
        <f>D79+D84+D90+D96+D103+D109</f>
        <v>61</v>
      </c>
      <c r="E117" s="6"/>
      <c r="F117" s="106"/>
    </row>
    <row r="118" spans="1:6" ht="15" thickBot="1">
      <c r="A118" s="83" t="s">
        <v>177</v>
      </c>
      <c r="B118" s="18" t="s">
        <v>96</v>
      </c>
      <c r="C118" s="21"/>
      <c r="D118" s="142" t="s">
        <v>40</v>
      </c>
      <c r="E118" s="6"/>
      <c r="F118" s="106"/>
    </row>
    <row r="119" spans="1:6" ht="15.75" thickBot="1">
      <c r="A119" s="81" t="s">
        <v>178</v>
      </c>
      <c r="B119" s="13" t="s">
        <v>74</v>
      </c>
      <c r="C119" s="36"/>
      <c r="D119" s="155">
        <f>(D113+D116)/D35</f>
        <v>0.8559322033898306</v>
      </c>
      <c r="E119" s="6"/>
      <c r="F119" s="106"/>
    </row>
    <row r="120" spans="1:6" ht="15.75" thickBot="1">
      <c r="A120" s="81" t="s">
        <v>95</v>
      </c>
      <c r="B120" s="13" t="s">
        <v>75</v>
      </c>
      <c r="C120" s="36"/>
      <c r="D120" s="155">
        <f>(D113+D116)/(D38+D41)</f>
        <v>0.8991097922848664</v>
      </c>
      <c r="E120" s="6"/>
      <c r="F120" s="106"/>
    </row>
    <row r="121" spans="1:6" ht="15.75" thickBot="1">
      <c r="A121" s="81" t="s">
        <v>107</v>
      </c>
      <c r="B121" s="13" t="s">
        <v>98</v>
      </c>
      <c r="C121" s="36"/>
      <c r="D121" s="154">
        <f>D115/D40</f>
        <v>1</v>
      </c>
      <c r="E121" s="6"/>
      <c r="F121" s="106"/>
    </row>
    <row r="122" spans="1:6" ht="14.25" thickBot="1">
      <c r="A122" s="83" t="s">
        <v>179</v>
      </c>
      <c r="B122" s="118" t="s">
        <v>94</v>
      </c>
      <c r="C122" s="144"/>
      <c r="D122" s="143" t="s">
        <v>40</v>
      </c>
      <c r="E122" s="6"/>
      <c r="F122" s="106"/>
    </row>
    <row r="123" spans="1:6" ht="15.75" thickBot="1">
      <c r="A123" s="83" t="s">
        <v>180</v>
      </c>
      <c r="B123" s="18" t="s">
        <v>110</v>
      </c>
      <c r="C123" s="111"/>
      <c r="D123" s="110">
        <f>D113/D32</f>
        <v>0.8559322033898306</v>
      </c>
      <c r="E123" s="6"/>
      <c r="F123" s="106"/>
    </row>
    <row r="124" spans="1:6" ht="15.75" thickBot="1">
      <c r="A124" s="83" t="s">
        <v>27</v>
      </c>
      <c r="B124" s="18" t="s">
        <v>111</v>
      </c>
      <c r="C124" s="111"/>
      <c r="D124" s="110">
        <f>D113/D38</f>
        <v>0.8991097922848664</v>
      </c>
      <c r="E124" s="6"/>
      <c r="F124" s="106"/>
    </row>
    <row r="125" spans="1:6" ht="15" thickBot="1">
      <c r="A125" s="121" t="s">
        <v>97</v>
      </c>
      <c r="B125" s="18" t="s">
        <v>112</v>
      </c>
      <c r="C125" s="94"/>
      <c r="D125" s="110" t="e">
        <f>D116/D34</f>
        <v>#DIV/0!</v>
      </c>
      <c r="E125" s="6"/>
      <c r="F125" s="106"/>
    </row>
    <row r="126" spans="1:6" ht="15.75" thickBot="1">
      <c r="A126" s="121" t="s">
        <v>181</v>
      </c>
      <c r="B126" s="42" t="s">
        <v>113</v>
      </c>
      <c r="C126" s="111"/>
      <c r="D126" s="110" t="e">
        <f>D116/D41</f>
        <v>#DIV/0!</v>
      </c>
      <c r="E126" s="6"/>
      <c r="F126" s="106"/>
    </row>
    <row r="127" spans="1:6" ht="15" thickBot="1">
      <c r="A127" s="83" t="s">
        <v>99</v>
      </c>
      <c r="B127" s="18" t="s">
        <v>100</v>
      </c>
      <c r="C127" s="75" t="s">
        <v>2</v>
      </c>
      <c r="D127" s="69">
        <v>11</v>
      </c>
      <c r="E127" s="6">
        <f aca="true" t="shared" si="8" ref="E127:E132">COUNTA(D127)</f>
        <v>1</v>
      </c>
      <c r="F127" s="106" t="str">
        <f aca="true" t="shared" si="9" ref="F127:F132">IF(E127=1," ","Не заполнено")</f>
        <v> </v>
      </c>
    </row>
    <row r="128" spans="1:6" ht="15.75" thickBot="1">
      <c r="A128" s="81"/>
      <c r="B128" s="13" t="s">
        <v>59</v>
      </c>
      <c r="C128" s="27"/>
      <c r="D128" s="68">
        <v>0</v>
      </c>
      <c r="E128" s="6">
        <f t="shared" si="8"/>
        <v>1</v>
      </c>
      <c r="F128" s="106" t="str">
        <f t="shared" si="9"/>
        <v> </v>
      </c>
    </row>
    <row r="129" spans="1:6" ht="15" thickBot="1">
      <c r="A129" s="83" t="s">
        <v>28</v>
      </c>
      <c r="B129" s="18" t="s">
        <v>101</v>
      </c>
      <c r="C129" s="19"/>
      <c r="D129" s="69">
        <v>0</v>
      </c>
      <c r="E129" s="6">
        <f t="shared" si="8"/>
        <v>1</v>
      </c>
      <c r="F129" s="106" t="str">
        <f t="shared" si="9"/>
        <v> </v>
      </c>
    </row>
    <row r="130" spans="1:6" ht="15">
      <c r="A130" s="81"/>
      <c r="B130" s="13" t="s">
        <v>44</v>
      </c>
      <c r="C130" s="23"/>
      <c r="D130" s="67">
        <v>0</v>
      </c>
      <c r="E130" s="6">
        <f t="shared" si="8"/>
        <v>1</v>
      </c>
      <c r="F130" s="106" t="str">
        <f t="shared" si="9"/>
        <v> </v>
      </c>
    </row>
    <row r="131" spans="1:6" ht="15.75" thickBot="1">
      <c r="A131" s="81"/>
      <c r="B131" s="12" t="s">
        <v>60</v>
      </c>
      <c r="C131" s="28"/>
      <c r="D131" s="66">
        <v>0</v>
      </c>
      <c r="E131" s="6">
        <f t="shared" si="8"/>
        <v>1</v>
      </c>
      <c r="F131" s="106" t="str">
        <f t="shared" si="9"/>
        <v> </v>
      </c>
    </row>
    <row r="132" spans="1:6" ht="15" thickBot="1">
      <c r="A132" s="83" t="s">
        <v>29</v>
      </c>
      <c r="B132" s="18" t="s">
        <v>102</v>
      </c>
      <c r="C132" s="50" t="s">
        <v>2</v>
      </c>
      <c r="D132" s="69">
        <v>0</v>
      </c>
      <c r="E132" s="6">
        <f t="shared" si="8"/>
        <v>1</v>
      </c>
      <c r="F132" s="106" t="str">
        <f t="shared" si="9"/>
        <v> </v>
      </c>
    </row>
    <row r="133" spans="1:6" ht="19.5" thickBot="1">
      <c r="A133" s="76" t="s">
        <v>114</v>
      </c>
      <c r="B133" s="44" t="s">
        <v>31</v>
      </c>
      <c r="C133" s="77"/>
      <c r="D133" s="109" t="s">
        <v>40</v>
      </c>
      <c r="E133" s="6"/>
      <c r="F133" s="106"/>
    </row>
    <row r="134" spans="1:6" ht="15.75" thickBot="1">
      <c r="A134" s="83" t="s">
        <v>115</v>
      </c>
      <c r="B134" s="18" t="s">
        <v>153</v>
      </c>
      <c r="C134" s="55" t="s">
        <v>2</v>
      </c>
      <c r="D134" s="56">
        <f>D135+D146</f>
        <v>65</v>
      </c>
      <c r="E134" s="6"/>
      <c r="F134" s="106"/>
    </row>
    <row r="135" spans="1:6" ht="15" thickBot="1">
      <c r="A135" s="83" t="s">
        <v>127</v>
      </c>
      <c r="B135" s="18" t="s">
        <v>160</v>
      </c>
      <c r="C135" s="19"/>
      <c r="D135" s="145">
        <f>D136+D137+D138+D139+D141+D142+D143+D144+D145</f>
        <v>53</v>
      </c>
      <c r="E135" s="6"/>
      <c r="F135" s="106"/>
    </row>
    <row r="136" spans="1:7" ht="15">
      <c r="A136" s="81" t="s">
        <v>133</v>
      </c>
      <c r="B136" s="128" t="s">
        <v>148</v>
      </c>
      <c r="C136" s="21"/>
      <c r="D136" s="67">
        <v>7</v>
      </c>
      <c r="E136" s="6">
        <f aca="true" t="shared" si="10" ref="E136:E155">COUNTA(D136)</f>
        <v>1</v>
      </c>
      <c r="F136" s="106" t="str">
        <f>IF(E136=1," ","Не заполнено")</f>
        <v> </v>
      </c>
      <c r="G136" s="107">
        <f>IF(D71-D136=0,,"'НЕПРАВИЛЬНО! НЕ РАВНО п.п 2.1.!")</f>
        <v>0</v>
      </c>
    </row>
    <row r="137" spans="1:6" ht="15">
      <c r="A137" s="81" t="s">
        <v>134</v>
      </c>
      <c r="B137" s="128" t="s">
        <v>149</v>
      </c>
      <c r="C137" s="31"/>
      <c r="D137" s="64">
        <v>9</v>
      </c>
      <c r="E137" s="6">
        <f t="shared" si="10"/>
        <v>1</v>
      </c>
      <c r="F137" s="106" t="str">
        <f>IF(E137=1," ","Не заполнено")</f>
        <v> </v>
      </c>
    </row>
    <row r="138" spans="1:6" ht="15">
      <c r="A138" s="81" t="s">
        <v>137</v>
      </c>
      <c r="B138" s="128" t="s">
        <v>161</v>
      </c>
      <c r="C138" s="21"/>
      <c r="D138" s="64">
        <v>37</v>
      </c>
      <c r="E138" s="6">
        <f t="shared" si="10"/>
        <v>1</v>
      </c>
      <c r="F138" s="106" t="str">
        <f>IF(E138=1," ","Не заполнено")</f>
        <v> </v>
      </c>
    </row>
    <row r="139" spans="1:6" ht="15">
      <c r="A139" s="81" t="s">
        <v>138</v>
      </c>
      <c r="B139" s="128" t="s">
        <v>150</v>
      </c>
      <c r="C139" s="23"/>
      <c r="D139" s="158">
        <v>0</v>
      </c>
      <c r="E139" s="6">
        <f t="shared" si="10"/>
        <v>1</v>
      </c>
      <c r="F139" s="106" t="str">
        <f>IF(E139=1," ","Не заполнено")</f>
        <v> </v>
      </c>
    </row>
    <row r="140" spans="1:6" ht="15">
      <c r="A140" s="81"/>
      <c r="B140" s="129" t="s">
        <v>145</v>
      </c>
      <c r="C140" s="46"/>
      <c r="D140" s="104" t="s">
        <v>40</v>
      </c>
      <c r="E140" s="6"/>
      <c r="F140" s="106"/>
    </row>
    <row r="141" spans="1:6" ht="15">
      <c r="A141" s="81" t="s">
        <v>139</v>
      </c>
      <c r="B141" s="128" t="s">
        <v>151</v>
      </c>
      <c r="C141" s="32"/>
      <c r="D141" s="64">
        <v>0</v>
      </c>
      <c r="E141" s="6">
        <f t="shared" si="10"/>
        <v>1</v>
      </c>
      <c r="F141" s="106" t="str">
        <f>IF(E141=1," ","Не заполнено")</f>
        <v> </v>
      </c>
    </row>
    <row r="142" spans="1:6" ht="15">
      <c r="A142" s="81" t="s">
        <v>140</v>
      </c>
      <c r="B142" s="128" t="s">
        <v>152</v>
      </c>
      <c r="C142" s="21"/>
      <c r="D142" s="64">
        <v>0</v>
      </c>
      <c r="E142" s="6">
        <f t="shared" si="10"/>
        <v>1</v>
      </c>
      <c r="F142" s="106" t="str">
        <f>IF(E142=1," ","Не заполнено")</f>
        <v> </v>
      </c>
    </row>
    <row r="143" spans="1:6" ht="15">
      <c r="A143" s="81" t="s">
        <v>141</v>
      </c>
      <c r="B143" s="128" t="s">
        <v>135</v>
      </c>
      <c r="C143" s="31"/>
      <c r="D143" s="64">
        <v>0</v>
      </c>
      <c r="E143" s="6">
        <f t="shared" si="10"/>
        <v>1</v>
      </c>
      <c r="F143" s="106" t="str">
        <f>IF(E143=1," ","Не заполнено")</f>
        <v> </v>
      </c>
    </row>
    <row r="144" spans="1:6" ht="15">
      <c r="A144" s="81" t="s">
        <v>142</v>
      </c>
      <c r="B144" s="128" t="s">
        <v>144</v>
      </c>
      <c r="C144" s="21"/>
      <c r="D144" s="64">
        <v>0</v>
      </c>
      <c r="E144" s="6">
        <f t="shared" si="10"/>
        <v>1</v>
      </c>
      <c r="F144" s="106" t="str">
        <f>IF(E144=1," ","Не заполнено")</f>
        <v> </v>
      </c>
    </row>
    <row r="145" spans="1:11" ht="15.75" thickBot="1">
      <c r="A145" s="81" t="s">
        <v>143</v>
      </c>
      <c r="B145" s="128" t="s">
        <v>136</v>
      </c>
      <c r="C145" s="21"/>
      <c r="D145" s="66">
        <v>0</v>
      </c>
      <c r="E145" s="6">
        <f t="shared" si="10"/>
        <v>1</v>
      </c>
      <c r="F145" s="106" t="str">
        <f>IF(E145=1," ","Не заполнено")</f>
        <v> </v>
      </c>
      <c r="G145" s="33"/>
      <c r="H145" s="33"/>
      <c r="I145" s="33"/>
      <c r="J145" s="33"/>
      <c r="K145" s="33"/>
    </row>
    <row r="146" spans="1:11" ht="15" thickBot="1">
      <c r="A146" s="83" t="s">
        <v>146</v>
      </c>
      <c r="B146" s="18" t="s">
        <v>182</v>
      </c>
      <c r="C146" s="36"/>
      <c r="D146" s="117">
        <f>D147+D148+D149+D150+D151+D152</f>
        <v>12</v>
      </c>
      <c r="E146" s="6"/>
      <c r="F146" s="106"/>
      <c r="G146" s="33"/>
      <c r="H146" s="33"/>
      <c r="I146" s="33"/>
      <c r="J146" s="33"/>
      <c r="K146" s="33"/>
    </row>
    <row r="147" spans="1:11" ht="15">
      <c r="A147" s="81" t="s">
        <v>147</v>
      </c>
      <c r="B147" s="128" t="s">
        <v>164</v>
      </c>
      <c r="C147" s="21"/>
      <c r="D147" s="67">
        <v>1</v>
      </c>
      <c r="E147" s="6">
        <f t="shared" si="10"/>
        <v>1</v>
      </c>
      <c r="F147" s="106" t="str">
        <f aca="true" t="shared" si="11" ref="F147:F152">IF(E147=1," ","Не заполнено")</f>
        <v> </v>
      </c>
      <c r="G147" s="33"/>
      <c r="H147" s="33"/>
      <c r="I147" s="33"/>
      <c r="J147" s="33"/>
      <c r="K147" s="33"/>
    </row>
    <row r="148" spans="1:11" ht="15">
      <c r="A148" s="81" t="s">
        <v>155</v>
      </c>
      <c r="B148" s="128" t="s">
        <v>149</v>
      </c>
      <c r="C148" s="21"/>
      <c r="D148" s="64">
        <v>1</v>
      </c>
      <c r="E148" s="6">
        <f t="shared" si="10"/>
        <v>1</v>
      </c>
      <c r="F148" s="106" t="str">
        <f t="shared" si="11"/>
        <v> </v>
      </c>
      <c r="G148" s="33"/>
      <c r="H148" s="33"/>
      <c r="I148" s="33"/>
      <c r="J148" s="33"/>
      <c r="K148" s="33"/>
    </row>
    <row r="149" spans="1:11" ht="15">
      <c r="A149" s="81" t="s">
        <v>156</v>
      </c>
      <c r="B149" s="128" t="s">
        <v>162</v>
      </c>
      <c r="C149" s="21"/>
      <c r="D149" s="64">
        <v>7</v>
      </c>
      <c r="E149" s="6">
        <f t="shared" si="10"/>
        <v>1</v>
      </c>
      <c r="F149" s="106" t="str">
        <f t="shared" si="11"/>
        <v> </v>
      </c>
      <c r="G149" s="33"/>
      <c r="H149" s="33"/>
      <c r="I149" s="33"/>
      <c r="J149" s="33"/>
      <c r="K149" s="33"/>
    </row>
    <row r="150" spans="1:11" ht="15">
      <c r="A150" s="81" t="s">
        <v>157</v>
      </c>
      <c r="B150" s="128" t="s">
        <v>163</v>
      </c>
      <c r="C150" s="21"/>
      <c r="D150" s="64">
        <v>0</v>
      </c>
      <c r="E150" s="6">
        <f t="shared" si="10"/>
        <v>1</v>
      </c>
      <c r="F150" s="106" t="str">
        <f t="shared" si="11"/>
        <v> </v>
      </c>
      <c r="G150" s="33"/>
      <c r="H150" s="33"/>
      <c r="I150" s="33"/>
      <c r="J150" s="33"/>
      <c r="K150" s="33"/>
    </row>
    <row r="151" spans="1:11" ht="15">
      <c r="A151" s="81" t="s">
        <v>158</v>
      </c>
      <c r="B151" s="128" t="s">
        <v>154</v>
      </c>
      <c r="C151" s="21"/>
      <c r="D151" s="64">
        <v>0</v>
      </c>
      <c r="E151" s="6">
        <f t="shared" si="10"/>
        <v>1</v>
      </c>
      <c r="F151" s="106" t="str">
        <f t="shared" si="11"/>
        <v> </v>
      </c>
      <c r="G151" s="33"/>
      <c r="H151" s="33"/>
      <c r="I151" s="33"/>
      <c r="J151" s="33"/>
      <c r="K151" s="33"/>
    </row>
    <row r="152" spans="1:11" ht="15.75" thickBot="1">
      <c r="A152" s="81" t="s">
        <v>159</v>
      </c>
      <c r="B152" s="128" t="s">
        <v>152</v>
      </c>
      <c r="C152" s="139"/>
      <c r="D152" s="64">
        <v>3</v>
      </c>
      <c r="E152" s="6">
        <f t="shared" si="10"/>
        <v>1</v>
      </c>
      <c r="F152" s="106" t="str">
        <f t="shared" si="11"/>
        <v> </v>
      </c>
      <c r="G152" s="33"/>
      <c r="H152" s="33"/>
      <c r="I152" s="33"/>
      <c r="J152" s="33"/>
      <c r="K152" s="33"/>
    </row>
    <row r="153" spans="1:11" ht="19.5" thickBot="1">
      <c r="A153" s="7" t="s">
        <v>30</v>
      </c>
      <c r="B153" s="8" t="s">
        <v>83</v>
      </c>
      <c r="C153" s="34"/>
      <c r="D153" s="100" t="s">
        <v>40</v>
      </c>
      <c r="E153" s="6"/>
      <c r="F153" s="106"/>
      <c r="G153" s="33"/>
      <c r="H153" s="33"/>
      <c r="I153" s="33"/>
      <c r="J153" s="33"/>
      <c r="K153" s="33"/>
    </row>
    <row r="154" spans="1:6" ht="15" thickBot="1">
      <c r="A154" s="83" t="s">
        <v>183</v>
      </c>
      <c r="B154" s="35" t="s">
        <v>204</v>
      </c>
      <c r="C154" s="130" t="s">
        <v>2</v>
      </c>
      <c r="D154" s="26">
        <f>D155+D156+D157+D158+D159</f>
        <v>2</v>
      </c>
      <c r="E154" s="6"/>
      <c r="F154" s="106"/>
    </row>
    <row r="155" spans="1:6" ht="15">
      <c r="A155" s="81" t="s">
        <v>21</v>
      </c>
      <c r="B155" s="41" t="s">
        <v>187</v>
      </c>
      <c r="C155" s="15"/>
      <c r="D155" s="152">
        <v>1</v>
      </c>
      <c r="E155" s="6">
        <f t="shared" si="10"/>
        <v>1</v>
      </c>
      <c r="F155" s="106" t="str">
        <f>IF(E155=1," ","Не заполнено")</f>
        <v> </v>
      </c>
    </row>
    <row r="156" spans="1:6" ht="15">
      <c r="A156" s="81"/>
      <c r="B156" s="13" t="s">
        <v>188</v>
      </c>
      <c r="C156" s="21"/>
      <c r="D156" s="64">
        <v>0</v>
      </c>
      <c r="E156" s="6">
        <f>COUNTA(D156)</f>
        <v>1</v>
      </c>
      <c r="F156" s="106" t="str">
        <f>IF(E156=1," ","Не заполнено")</f>
        <v> </v>
      </c>
    </row>
    <row r="157" spans="1:6" ht="15">
      <c r="A157" s="81"/>
      <c r="B157" s="13" t="s">
        <v>195</v>
      </c>
      <c r="C157" s="21"/>
      <c r="D157" s="64">
        <v>1</v>
      </c>
      <c r="E157" s="6">
        <f>COUNTA(D157)</f>
        <v>1</v>
      </c>
      <c r="F157" s="106" t="str">
        <f>IF(E157=1," ","Не заполнено")</f>
        <v> </v>
      </c>
    </row>
    <row r="158" spans="1:6" ht="15">
      <c r="A158" s="81"/>
      <c r="B158" s="13" t="s">
        <v>189</v>
      </c>
      <c r="C158" s="20"/>
      <c r="D158" s="64">
        <v>0</v>
      </c>
      <c r="E158" s="6">
        <f>COUNTA(D158)</f>
        <v>1</v>
      </c>
      <c r="F158" s="106" t="str">
        <f>IF(E158=1," ","Не заполнено")</f>
        <v> </v>
      </c>
    </row>
    <row r="159" spans="1:6" ht="15.75" thickBot="1">
      <c r="A159" s="81"/>
      <c r="B159" s="13" t="s">
        <v>190</v>
      </c>
      <c r="C159" s="21"/>
      <c r="D159" s="64">
        <v>0</v>
      </c>
      <c r="E159" s="6">
        <f>COUNTA(D159)</f>
        <v>1</v>
      </c>
      <c r="F159" s="106" t="str">
        <f>IF(E159=1," ","Не заполнено")</f>
        <v> </v>
      </c>
    </row>
    <row r="160" spans="1:6" ht="18.75">
      <c r="A160" s="7" t="s">
        <v>32</v>
      </c>
      <c r="B160" s="37" t="s">
        <v>35</v>
      </c>
      <c r="C160" s="38"/>
      <c r="D160" s="103" t="s">
        <v>40</v>
      </c>
      <c r="F160" s="106"/>
    </row>
    <row r="161" spans="1:6" ht="15">
      <c r="A161" s="83" t="s">
        <v>128</v>
      </c>
      <c r="B161" s="13" t="s">
        <v>36</v>
      </c>
      <c r="C161" s="19" t="s">
        <v>2</v>
      </c>
      <c r="D161" s="64">
        <v>0</v>
      </c>
      <c r="E161" s="6">
        <f>COUNTA(D161)</f>
        <v>1</v>
      </c>
      <c r="F161" s="106" t="str">
        <f>IF(E161=1," ","Не заполнено")</f>
        <v> </v>
      </c>
    </row>
    <row r="162" spans="1:6" ht="15">
      <c r="A162" s="83" t="s">
        <v>33</v>
      </c>
      <c r="B162" s="22" t="s">
        <v>37</v>
      </c>
      <c r="C162" s="19" t="s">
        <v>2</v>
      </c>
      <c r="D162" s="64">
        <v>0</v>
      </c>
      <c r="E162" s="6">
        <f>COUNTA(D162)</f>
        <v>1</v>
      </c>
      <c r="F162" s="106" t="str">
        <f>IF(E162=1," ","Не заполнено")</f>
        <v> </v>
      </c>
    </row>
    <row r="163" spans="1:6" ht="15">
      <c r="A163" s="81"/>
      <c r="B163" s="41" t="s">
        <v>34</v>
      </c>
      <c r="C163" s="39"/>
      <c r="D163" s="140" t="s">
        <v>40</v>
      </c>
      <c r="F163" s="106"/>
    </row>
    <row r="164" spans="1:6" ht="15">
      <c r="A164" s="81" t="s">
        <v>129</v>
      </c>
      <c r="B164" s="13" t="s">
        <v>38</v>
      </c>
      <c r="C164" s="21"/>
      <c r="D164" s="64">
        <v>0</v>
      </c>
      <c r="E164" s="6">
        <f>COUNTA(D164)</f>
        <v>1</v>
      </c>
      <c r="F164" s="106" t="str">
        <f>IF(E164=1," ","Не заполнено")</f>
        <v> </v>
      </c>
    </row>
    <row r="165" spans="1:6" ht="15.75" thickBot="1">
      <c r="A165" s="85" t="s">
        <v>130</v>
      </c>
      <c r="B165" s="29" t="s">
        <v>108</v>
      </c>
      <c r="C165" s="120"/>
      <c r="D165" s="65">
        <v>0</v>
      </c>
      <c r="E165" s="6">
        <f>COUNTA(D165)</f>
        <v>1</v>
      </c>
      <c r="F165" s="106" t="str">
        <f>IF(E165=1," ","Не заполнено")</f>
        <v> </v>
      </c>
    </row>
    <row r="166" spans="1:6" ht="15">
      <c r="A166" s="148"/>
      <c r="B166" s="13"/>
      <c r="C166" s="20"/>
      <c r="D166" s="149"/>
      <c r="E166" s="6"/>
      <c r="F166" s="106"/>
    </row>
    <row r="167" spans="2:6" ht="14.25">
      <c r="B167" s="40" t="s">
        <v>39</v>
      </c>
      <c r="C167" s="20"/>
      <c r="D167" s="60"/>
      <c r="E167" s="6"/>
      <c r="F167" s="106"/>
    </row>
    <row r="168" spans="2:6" ht="14.25">
      <c r="B168" s="40" t="s">
        <v>208</v>
      </c>
      <c r="C168" s="20"/>
      <c r="D168" s="60"/>
      <c r="E168" s="6"/>
      <c r="F168" s="106"/>
    </row>
    <row r="169" spans="2:6" ht="14.25">
      <c r="B169" s="159" t="s">
        <v>211</v>
      </c>
      <c r="C169" s="20"/>
      <c r="D169" s="60"/>
      <c r="E169" s="6">
        <f>COUNTA(B169)</f>
        <v>1</v>
      </c>
      <c r="F169" s="106" t="str">
        <f>IF(E169=1," ","Не заполнено")</f>
        <v> </v>
      </c>
    </row>
    <row r="170" spans="2:4" ht="12.75">
      <c r="B170" s="132" t="s">
        <v>207</v>
      </c>
      <c r="C170" s="132"/>
      <c r="D170" s="60"/>
    </row>
    <row r="171" spans="3:5" ht="12.75">
      <c r="C171" s="99"/>
      <c r="D171" s="4"/>
      <c r="E171" s="156">
        <f>E7+E12+E13+E14+E15+E16+E17+E18+E19+E20+E21+E22+E23+E24+E25+E26+E27+E28+E29+E30+E31+E43+E44+E45+E46+E47+E48+E49+E50+E51+E52+E53+E54+E55+E56+E57+E58+E59+E60+E61+E62+E63+E64+E65+E66+E67+E68+E69+E72+E73+E74+E75+E76+E77+E78+E79+E80+E81+E82+E83+E84+E86+E87+E88+E89+E90+E91+E92+E93+E94+E95+E96+E97+E98+E99+E100+E101+E102+E103+E104+E105+E106+E107+E108+E109+E110+E127+E128+E129+E130+E131+E132+E136+E137+E138+E139+E141+E142+E143+E144+E145+E147+E148+E149+E150+E151+E152+E155+E156+E157+E158+E159+E161+E162+E164+E165+E169</f>
        <v>117</v>
      </c>
    </row>
    <row r="172" ht="12.75">
      <c r="D172" s="4"/>
    </row>
    <row r="173" spans="1:4" ht="12.75">
      <c r="A173" s="5"/>
      <c r="C173" s="14"/>
      <c r="D173" s="4"/>
    </row>
    <row r="174" spans="1:4" ht="12.75">
      <c r="A174" s="5"/>
      <c r="B174" s="166" t="str">
        <f>IF(E171=116,"Спасибо, Вы заполнили все необходимые ячейки, отчет принимается к рассмотрению содержания по существу","   ")</f>
        <v>   </v>
      </c>
      <c r="C174" s="166"/>
      <c r="D174" s="4"/>
    </row>
    <row r="175" spans="1:4" ht="12.75">
      <c r="A175" s="5"/>
      <c r="B175" s="166"/>
      <c r="C175" s="166"/>
      <c r="D175" s="4"/>
    </row>
    <row r="176" spans="1:4" ht="12.75">
      <c r="A176" s="5"/>
      <c r="B176" s="160">
        <f>IF(E171&lt;116,"Не заполнены ВСЕ обязательные для заполнения ячейки . Красных слов НЕ ЗАПОЛНЕНО быть не должно!  Отчет НЕ МОЖЕТ БЫТЬ ПРИНЯТ  к зачету И БУДЕТ ВОЗВРАЩЕН на доработку","")</f>
      </c>
      <c r="C176" s="160"/>
      <c r="D176" s="4"/>
    </row>
    <row r="177" spans="1:4" ht="12.75">
      <c r="A177" s="5"/>
      <c r="B177" s="160"/>
      <c r="C177" s="160"/>
      <c r="D177" s="4"/>
    </row>
    <row r="178" spans="1:4" ht="12.75">
      <c r="A178" s="5"/>
      <c r="B178" s="160"/>
      <c r="C178" s="160"/>
      <c r="D178" s="4"/>
    </row>
    <row r="179" spans="1:4" ht="12.75">
      <c r="A179" s="5"/>
      <c r="B179" s="160"/>
      <c r="C179" s="160"/>
      <c r="D179" s="4"/>
    </row>
    <row r="180" spans="1:4" ht="12.75">
      <c r="A180" s="5"/>
      <c r="C180" s="14"/>
      <c r="D180" s="4"/>
    </row>
    <row r="181" spans="1:4" ht="12.75">
      <c r="A181" s="5"/>
      <c r="C181" s="14"/>
      <c r="D181" s="4"/>
    </row>
    <row r="182" spans="1:4" ht="12.75">
      <c r="A182" s="5"/>
      <c r="C182" s="14"/>
      <c r="D182" s="4"/>
    </row>
    <row r="183" spans="1:4" ht="12.75">
      <c r="A183" s="5"/>
      <c r="C183" s="14"/>
      <c r="D183" s="4"/>
    </row>
    <row r="184" spans="1:4" ht="12.75">
      <c r="A184" s="5"/>
      <c r="C184" s="14"/>
      <c r="D184" s="4"/>
    </row>
  </sheetData>
  <sheetProtection password="CF81" sheet="1" selectLockedCells="1"/>
  <mergeCells count="7">
    <mergeCell ref="B176:C179"/>
    <mergeCell ref="A4:D4"/>
    <mergeCell ref="A5:D5"/>
    <mergeCell ref="A6:D6"/>
    <mergeCell ref="A8:D8"/>
    <mergeCell ref="B7:C7"/>
    <mergeCell ref="B174:C175"/>
  </mergeCells>
  <conditionalFormatting sqref="G136">
    <cfRule type="containsText" priority="1" dxfId="0" operator="containsText" stopIfTrue="1" text="НЕПРАВИЛЬНО">
      <formula>NOT(ISERROR(SEARCH("НЕПРАВИЛЬНО",G136)))</formula>
    </cfRule>
  </conditionalFormatting>
  <dataValidations count="1">
    <dataValidation type="whole" operator="greaterThanOrEqual" allowBlank="1" showInputMessage="1" showErrorMessage="1" errorTitle="ввод неверных данных" error="допускается вводить только цифровые значения" sqref="D164:D166 D141:D145 D147:D152 D128 D130:D131 D136:D139 D156:D159 D119:D121 D115:D117 D113 D52:D60 D62:D64 D33:D34 D38 D44:D46 D48:D50 D76:D79 D72:D74 D81:D84 D66:D69 D86:D98 D100:D110 D12:D30">
      <formula1>0</formula1>
    </dataValidation>
  </dataValidation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Профсоюз Работников Народного Образования и Науки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Chef</dc:creator>
  <cp:keywords/>
  <dc:description/>
  <cp:lastModifiedBy>Admin</cp:lastModifiedBy>
  <cp:lastPrinted>2014-09-23T10:07:01Z</cp:lastPrinted>
  <dcterms:created xsi:type="dcterms:W3CDTF">2012-11-15T07:58:45Z</dcterms:created>
  <dcterms:modified xsi:type="dcterms:W3CDTF">2014-12-23T13:17:07Z</dcterms:modified>
  <cp:category/>
  <cp:version/>
  <cp:contentType/>
  <cp:contentStatus/>
</cp:coreProperties>
</file>